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15" activeTab="3"/>
  </bookViews>
  <sheets>
    <sheet name="Engagement" sheetId="1" r:id="rId1"/>
    <sheet name="scratch cyclathlon" sheetId="2" r:id="rId2"/>
    <sheet name="scratch corrida" sheetId="3" r:id="rId3"/>
    <sheet name="catégories cyclathlon" sheetId="4" r:id="rId4"/>
  </sheets>
  <definedNames>
    <definedName name="Excel_BuiltIn__FilterDatabase" localSheetId="0">'Engagement'!$A$8:$F$8</definedName>
  </definedNames>
  <calcPr fullCalcOnLoad="1"/>
</workbook>
</file>

<file path=xl/sharedStrings.xml><?xml version="1.0" encoding="utf-8"?>
<sst xmlns="http://schemas.openxmlformats.org/spreadsheetml/2006/main" count="323" uniqueCount="150">
  <si>
    <t>CREUSOT VÉLO SPORT</t>
  </si>
  <si>
    <t>CYCLATHLON  DES  BIZOTS  18/10/2015</t>
  </si>
  <si>
    <t>N°</t>
  </si>
  <si>
    <t>Coureur à pieds</t>
  </si>
  <si>
    <t>Club</t>
  </si>
  <si>
    <t>Cycliste</t>
  </si>
  <si>
    <t>Cat</t>
  </si>
  <si>
    <t>Dureuil Gaël</t>
  </si>
  <si>
    <t>UV Chalon</t>
  </si>
  <si>
    <t>IH</t>
  </si>
  <si>
    <t>Lava Jonathan</t>
  </si>
  <si>
    <t>NL</t>
  </si>
  <si>
    <t>Gaudillère Alexis</t>
  </si>
  <si>
    <t>VS Joncy</t>
  </si>
  <si>
    <t>EH</t>
  </si>
  <si>
    <t>Debontin Vincent</t>
  </si>
  <si>
    <t>EA Le Creusot</t>
  </si>
  <si>
    <t>Talpin Frédéric</t>
  </si>
  <si>
    <t>VC Caladois</t>
  </si>
  <si>
    <t>Lorenzon Gautier</t>
  </si>
  <si>
    <t>Mercurey</t>
  </si>
  <si>
    <t>Palmieri Enzo</t>
  </si>
  <si>
    <t>Team Mercurey</t>
  </si>
  <si>
    <t>Rabut Catherine</t>
  </si>
  <si>
    <t>Cycling Eco Team Aluze</t>
  </si>
  <si>
    <t>Rabut Sylvain</t>
  </si>
  <si>
    <t>EX</t>
  </si>
  <si>
    <t>Dureuil Florian</t>
  </si>
  <si>
    <t>Domanico Baptiste</t>
  </si>
  <si>
    <t>Pedreno Maxence</t>
  </si>
  <si>
    <t>CR4CRoanne</t>
  </si>
  <si>
    <t>Limballe Julien</t>
  </si>
  <si>
    <t>Creusot Vélo Sport</t>
  </si>
  <si>
    <t>Maikhaf Ahmed</t>
  </si>
  <si>
    <t>Ruer Stephane</t>
  </si>
  <si>
    <t>Chalon Tri</t>
  </si>
  <si>
    <t>Ruer Alexandre</t>
  </si>
  <si>
    <t>M</t>
  </si>
  <si>
    <t>Lescure Nathan</t>
  </si>
  <si>
    <t>Lava Manon</t>
  </si>
  <si>
    <t>Noly Pascal</t>
  </si>
  <si>
    <t>Bonnardot Alexis</t>
  </si>
  <si>
    <t>Montceau triathlon</t>
  </si>
  <si>
    <t>Montceau Triathlon</t>
  </si>
  <si>
    <t>De Almeida Alexis</t>
  </si>
  <si>
    <t>Honoré Jean Baptiste</t>
  </si>
  <si>
    <t>CVS</t>
  </si>
  <si>
    <t>Gourgin Jean Philippe</t>
  </si>
  <si>
    <t>Velo Club Charollais</t>
  </si>
  <si>
    <t xml:space="preserve">Gourgin Jean Philippe </t>
  </si>
  <si>
    <t>Velo club Charollais</t>
  </si>
  <si>
    <t>Gourgin Olivier</t>
  </si>
  <si>
    <t xml:space="preserve">Gourgin Olivier </t>
  </si>
  <si>
    <t>Demortière Aude</t>
  </si>
  <si>
    <t>Sanvignes Velo Sport</t>
  </si>
  <si>
    <t>IF</t>
  </si>
  <si>
    <t>Vaury Manon</t>
  </si>
  <si>
    <t>Dubois Thibaud</t>
  </si>
  <si>
    <t>Vaury Alice</t>
  </si>
  <si>
    <t>Berck Opale Sud Triathlon</t>
  </si>
  <si>
    <t>Vaury Pierre</t>
  </si>
  <si>
    <t>Velo Club Montcellien</t>
  </si>
  <si>
    <t>Casciello Geoffrey</t>
  </si>
  <si>
    <t>Chalon VS</t>
  </si>
  <si>
    <t>Robinson Ken</t>
  </si>
  <si>
    <t>Robinson Susan</t>
  </si>
  <si>
    <t>Laporte Benjamin</t>
  </si>
  <si>
    <t>Dijon Single track</t>
  </si>
  <si>
    <t>Spohr Florian</t>
  </si>
  <si>
    <t>Nectoux Cédric</t>
  </si>
  <si>
    <t>Nectoux Gérard</t>
  </si>
  <si>
    <t>Bert Fabien</t>
  </si>
  <si>
    <t>Gallo Antoine</t>
  </si>
  <si>
    <t>Létienne Arnaud</t>
  </si>
  <si>
    <t>Merle Joëlle</t>
  </si>
  <si>
    <t>Bosc Richard</t>
  </si>
  <si>
    <t>Boyer Sophie</t>
  </si>
  <si>
    <t>Boyer Laurent</t>
  </si>
  <si>
    <t>RSV</t>
  </si>
  <si>
    <t>Poncet Sebastien</t>
  </si>
  <si>
    <t>Noly Fabienne</t>
  </si>
  <si>
    <t>Moreau Celine</t>
  </si>
  <si>
    <t>Ghesquière Tom</t>
  </si>
  <si>
    <t>Marmorat Alexandre</t>
  </si>
  <si>
    <t>Derain Jean</t>
  </si>
  <si>
    <t>Ecuisses VSP</t>
  </si>
  <si>
    <t>Curtil Aurélien</t>
  </si>
  <si>
    <t>Fazio Danielle</t>
  </si>
  <si>
    <t>Lamalle Philippe</t>
  </si>
  <si>
    <t>Landré Cathy</t>
  </si>
  <si>
    <t xml:space="preserve">Paillard Laure </t>
  </si>
  <si>
    <t>EF</t>
  </si>
  <si>
    <t>Dion Laurent</t>
  </si>
  <si>
    <t>Landré Sébastien</t>
  </si>
  <si>
    <t>Coulon Antonin</t>
  </si>
  <si>
    <t>Fazio Lucas</t>
  </si>
  <si>
    <t>Garcia Ascension</t>
  </si>
  <si>
    <t>Fazio Saverio</t>
  </si>
  <si>
    <t xml:space="preserve">Garcia Ascension </t>
  </si>
  <si>
    <t>Lemaître Guillaume</t>
  </si>
  <si>
    <t>ASC Fours</t>
  </si>
  <si>
    <t>Lemaître Cédric</t>
  </si>
  <si>
    <t>Tayas Dimitri</t>
  </si>
  <si>
    <t>Lukowitz Nicole</t>
  </si>
  <si>
    <t>Dutartre Mathéo</t>
  </si>
  <si>
    <t>Auvray Mattis</t>
  </si>
  <si>
    <t>Thivent Simon</t>
  </si>
  <si>
    <t>Grosjean Emilien</t>
  </si>
  <si>
    <t>Auvray Gaël</t>
  </si>
  <si>
    <t>Landré Antonin</t>
  </si>
  <si>
    <t>Creusot Triathlon</t>
  </si>
  <si>
    <t>Desbois Tiffany</t>
  </si>
  <si>
    <t>Desbois Alexandre</t>
  </si>
  <si>
    <t>CYCLATHLON  DES  BIZOTS  18/10/2015  CLASSEMENT SCRATCH</t>
  </si>
  <si>
    <t>Clas</t>
  </si>
  <si>
    <t>Dos</t>
  </si>
  <si>
    <t>Temps</t>
  </si>
  <si>
    <t>Abandon</t>
  </si>
  <si>
    <t>Scratch minimes</t>
  </si>
  <si>
    <t>CYCLATHLON  DES  BIZOTS  18/10/2015  Scratch course à pieds</t>
  </si>
  <si>
    <t>26:35:60</t>
  </si>
  <si>
    <t>28:18:65</t>
  </si>
  <si>
    <t>30:07:75</t>
  </si>
  <si>
    <t>30:41:69</t>
  </si>
  <si>
    <t>31:25:69</t>
  </si>
  <si>
    <t>31:28:86</t>
  </si>
  <si>
    <t>32:10:95</t>
  </si>
  <si>
    <t>32:14:96</t>
  </si>
  <si>
    <t>32:18:83</t>
  </si>
  <si>
    <t>32:22:76</t>
  </si>
  <si>
    <t>33:02:65</t>
  </si>
  <si>
    <t>33:24:98</t>
  </si>
  <si>
    <t>34:16:91</t>
  </si>
  <si>
    <t>34:30:95</t>
  </si>
  <si>
    <t>36:00:77</t>
  </si>
  <si>
    <t>38:02:65</t>
  </si>
  <si>
    <t>38:22:91</t>
  </si>
  <si>
    <t>39:19:98</t>
  </si>
  <si>
    <t>39:52:61</t>
  </si>
  <si>
    <t>40:41:75</t>
  </si>
  <si>
    <t>42:06:92</t>
  </si>
  <si>
    <t>42:31:70</t>
  </si>
  <si>
    <t>48:42:63</t>
  </si>
  <si>
    <t>52:00:91</t>
  </si>
  <si>
    <t>CYCLATHLON  DES  BIZOTS  18/10/2015  CATÉGORIES  CYCLATHLON</t>
  </si>
  <si>
    <t>Relais féminin</t>
  </si>
  <si>
    <t>Relais masculin</t>
  </si>
  <si>
    <t>Relais mixte</t>
  </si>
  <si>
    <t>individuel féminin</t>
  </si>
  <si>
    <t>individuel masculin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</si>
</sst>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HH:MM:SS"/>
    <numFmt numFmtId="166" formatCode="[H]:MM:SS"/>
    <numFmt numFmtId="167" formatCode="[HH]:MM:SS"/>
  </numFmts>
  <fonts count="9">
    <font>
      <sz val="10"/>
      <name val="Arial"/>
      <family val="2"/>
    </font>
    <font>
      <b/>
      <sz val="18"/>
      <color indexed="56"/>
      <name val="Cambria"/>
      <family val="2"/>
    </font>
    <font>
      <sz val="20"/>
      <color indexed="9"/>
      <name val="Impact"/>
      <family val="2"/>
    </font>
    <font>
      <sz val="20"/>
      <name val="Impact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sz val="18"/>
      <name val="Impact"/>
      <family val="2"/>
    </font>
    <font>
      <b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68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2" fillId="2" borderId="1" xfId="0" applyFont="1" applyFill="1" applyBorder="1" applyAlignment="1">
      <alignment horizontal="center"/>
    </xf>
    <xf numFmtId="164" fontId="3" fillId="3" borderId="1" xfId="0" applyFont="1" applyFill="1" applyBorder="1" applyAlignment="1">
      <alignment horizontal="center"/>
    </xf>
    <xf numFmtId="164" fontId="4" fillId="3" borderId="1" xfId="0" applyFont="1" applyFill="1" applyBorder="1" applyAlignment="1">
      <alignment horizontal="center"/>
    </xf>
    <xf numFmtId="164" fontId="0" fillId="0" borderId="1" xfId="0" applyBorder="1" applyAlignment="1">
      <alignment horizontal="center"/>
    </xf>
    <xf numFmtId="164" fontId="0" fillId="0" borderId="1" xfId="0" applyFont="1" applyBorder="1" applyAlignment="1">
      <alignment/>
    </xf>
    <xf numFmtId="164" fontId="0" fillId="0" borderId="1" xfId="0" applyFont="1" applyFill="1" applyBorder="1" applyAlignment="1">
      <alignment horizontal="center"/>
    </xf>
    <xf numFmtId="164" fontId="0" fillId="0" borderId="1" xfId="0" applyFont="1" applyFill="1" applyBorder="1" applyAlignment="1">
      <alignment/>
    </xf>
    <xf numFmtId="164" fontId="0" fillId="0" borderId="1" xfId="0" applyNumberFormat="1" applyFont="1" applyBorder="1" applyAlignment="1">
      <alignment/>
    </xf>
    <xf numFmtId="164" fontId="0" fillId="0" borderId="2" xfId="0" applyFont="1" applyFill="1" applyBorder="1" applyAlignment="1">
      <alignment/>
    </xf>
    <xf numFmtId="164" fontId="0" fillId="0" borderId="2" xfId="0" applyFont="1" applyBorder="1" applyAlignment="1">
      <alignment horizontal="center"/>
    </xf>
    <xf numFmtId="164" fontId="0" fillId="0" borderId="3" xfId="0" applyBorder="1" applyAlignment="1">
      <alignment horizontal="center"/>
    </xf>
    <xf numFmtId="164" fontId="0" fillId="0" borderId="4" xfId="0" applyFont="1" applyBorder="1" applyAlignment="1">
      <alignment/>
    </xf>
    <xf numFmtId="164" fontId="0" fillId="0" borderId="4" xfId="0" applyFont="1" applyBorder="1" applyAlignment="1">
      <alignment horizontal="center"/>
    </xf>
    <xf numFmtId="164" fontId="0" fillId="0" borderId="2" xfId="0" applyFont="1" applyBorder="1" applyAlignment="1">
      <alignment/>
    </xf>
    <xf numFmtId="164" fontId="0" fillId="0" borderId="2" xfId="0" applyFont="1" applyFill="1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0" fillId="0" borderId="4" xfId="0" applyFont="1" applyFill="1" applyBorder="1" applyAlignment="1">
      <alignment/>
    </xf>
    <xf numFmtId="164" fontId="0" fillId="0" borderId="4" xfId="0" applyFont="1" applyFill="1" applyBorder="1" applyAlignment="1">
      <alignment horizontal="center"/>
    </xf>
    <xf numFmtId="164" fontId="0" fillId="0" borderId="0" xfId="0" applyAlignment="1">
      <alignment/>
    </xf>
    <xf numFmtId="164" fontId="2" fillId="2" borderId="5" xfId="0" applyFont="1" applyFill="1" applyBorder="1" applyAlignment="1">
      <alignment horizontal="center"/>
    </xf>
    <xf numFmtId="164" fontId="5" fillId="4" borderId="1" xfId="0" applyFont="1" applyFill="1" applyBorder="1" applyAlignment="1">
      <alignment horizontal="center"/>
    </xf>
    <xf numFmtId="164" fontId="5" fillId="4" borderId="1" xfId="0" applyFont="1" applyFill="1" applyBorder="1" applyAlignment="1">
      <alignment horizontal="left"/>
    </xf>
    <xf numFmtId="164" fontId="5" fillId="4" borderId="1" xfId="0" applyFont="1" applyFill="1" applyBorder="1" applyAlignment="1">
      <alignment/>
    </xf>
    <xf numFmtId="165" fontId="5" fillId="4" borderId="1" xfId="0" applyNumberFormat="1" applyFont="1" applyFill="1" applyBorder="1" applyAlignment="1">
      <alignment horizontal="center"/>
    </xf>
    <xf numFmtId="164" fontId="0" fillId="0" borderId="1" xfId="0" applyFont="1" applyFill="1" applyBorder="1" applyAlignment="1">
      <alignment horizontal="left"/>
    </xf>
    <xf numFmtId="165" fontId="0" fillId="0" borderId="1" xfId="0" applyNumberFormat="1" applyFont="1" applyFill="1" applyBorder="1" applyAlignment="1">
      <alignment horizontal="center"/>
    </xf>
    <xf numFmtId="164" fontId="0" fillId="5" borderId="1" xfId="0" applyFont="1" applyFill="1" applyBorder="1" applyAlignment="1">
      <alignment/>
    </xf>
    <xf numFmtId="164" fontId="0" fillId="5" borderId="1" xfId="0" applyFont="1" applyFill="1" applyBorder="1" applyAlignment="1">
      <alignment horizontal="left"/>
    </xf>
    <xf numFmtId="164" fontId="6" fillId="2" borderId="1" xfId="0" applyFont="1" applyFill="1" applyBorder="1" applyAlignment="1">
      <alignment horizontal="center"/>
    </xf>
    <xf numFmtId="164" fontId="7" fillId="3" borderId="1" xfId="0" applyFont="1" applyFill="1" applyBorder="1" applyAlignment="1">
      <alignment horizontal="center"/>
    </xf>
    <xf numFmtId="164" fontId="5" fillId="2" borderId="1" xfId="0" applyFont="1" applyFill="1" applyBorder="1" applyAlignment="1">
      <alignment horizontal="center"/>
    </xf>
    <xf numFmtId="164" fontId="5" fillId="2" borderId="1" xfId="0" applyFont="1" applyFill="1" applyBorder="1" applyAlignment="1">
      <alignment horizontal="left"/>
    </xf>
    <xf numFmtId="164" fontId="5" fillId="2" borderId="1" xfId="0" applyFont="1" applyFill="1" applyBorder="1" applyAlignment="1">
      <alignment/>
    </xf>
    <xf numFmtId="166" fontId="5" fillId="2" borderId="1" xfId="0" applyNumberFormat="1" applyFont="1" applyFill="1" applyBorder="1" applyAlignment="1">
      <alignment horizontal="center"/>
    </xf>
    <xf numFmtId="164" fontId="0" fillId="0" borderId="1" xfId="0" applyBorder="1" applyAlignment="1">
      <alignment horizontal="left"/>
    </xf>
    <xf numFmtId="166" fontId="0" fillId="0" borderId="1" xfId="0" applyNumberFormat="1" applyFont="1" applyBorder="1" applyAlignment="1">
      <alignment horizontal="center"/>
    </xf>
    <xf numFmtId="164" fontId="0" fillId="5" borderId="1" xfId="0" applyFill="1" applyBorder="1" applyAlignment="1">
      <alignment horizontal="left"/>
    </xf>
    <xf numFmtId="164" fontId="0" fillId="6" borderId="1" xfId="0" applyFill="1" applyBorder="1" applyAlignment="1">
      <alignment horizontal="left"/>
    </xf>
    <xf numFmtId="164" fontId="0" fillId="6" borderId="1" xfId="0" applyFont="1" applyFill="1" applyBorder="1" applyAlignment="1">
      <alignment/>
    </xf>
    <xf numFmtId="167" fontId="0" fillId="0" borderId="1" xfId="0" applyNumberFormat="1" applyFont="1" applyBorder="1" applyAlignment="1">
      <alignment horizontal="center"/>
    </xf>
    <xf numFmtId="164" fontId="6" fillId="4" borderId="1" xfId="0" applyFont="1" applyFill="1" applyBorder="1" applyAlignment="1">
      <alignment horizontal="center"/>
    </xf>
    <xf numFmtId="164" fontId="0" fillId="6" borderId="1" xfId="0" applyFont="1" applyFill="1" applyBorder="1" applyAlignment="1">
      <alignment horizontal="center"/>
    </xf>
    <xf numFmtId="164" fontId="0" fillId="6" borderId="1" xfId="0" applyFont="1" applyFill="1" applyBorder="1" applyAlignment="1">
      <alignment horizontal="left"/>
    </xf>
    <xf numFmtId="165" fontId="0" fillId="6" borderId="1" xfId="0" applyNumberFormat="1" applyFont="1" applyFill="1" applyBorder="1" applyAlignment="1">
      <alignment horizontal="center"/>
    </xf>
    <xf numFmtId="164" fontId="8" fillId="7" borderId="1" xfId="0" applyFont="1" applyFill="1" applyBorder="1" applyAlignment="1">
      <alignment horizontal="center"/>
    </xf>
    <xf numFmtId="164" fontId="8" fillId="7" borderId="1" xfId="0" applyFont="1" applyFill="1" applyBorder="1" applyAlignment="1">
      <alignment horizontal="left"/>
    </xf>
    <xf numFmtId="164" fontId="8" fillId="7" borderId="1" xfId="0" applyFont="1" applyFill="1" applyBorder="1" applyAlignment="1">
      <alignment/>
    </xf>
    <xf numFmtId="165" fontId="8" fillId="7" borderId="1" xfId="0" applyNumberFormat="1" applyFont="1" applyFill="1" applyBorder="1" applyAlignment="1">
      <alignment horizontal="center"/>
    </xf>
    <xf numFmtId="164" fontId="0" fillId="7" borderId="1" xfId="0" applyFont="1" applyFill="1" applyBorder="1" applyAlignment="1">
      <alignment horizontal="center"/>
    </xf>
    <xf numFmtId="164" fontId="0" fillId="7" borderId="1" xfId="0" applyFont="1" applyFill="1" applyBorder="1" applyAlignment="1">
      <alignment horizontal="left"/>
    </xf>
    <xf numFmtId="164" fontId="0" fillId="7" borderId="1" xfId="0" applyFont="1" applyFill="1" applyBorder="1" applyAlignment="1">
      <alignment/>
    </xf>
    <xf numFmtId="165" fontId="0" fillId="7" borderId="1" xfId="0" applyNumberFormat="1" applyFont="1" applyFill="1" applyBorder="1" applyAlignment="1">
      <alignment horizontal="center"/>
    </xf>
    <xf numFmtId="164" fontId="0" fillId="5" borderId="1" xfId="0" applyFont="1" applyFill="1" applyBorder="1" applyAlignment="1">
      <alignment horizontal="center"/>
    </xf>
    <xf numFmtId="165" fontId="0" fillId="5" borderId="1" xfId="0" applyNumberFormat="1" applyFont="1" applyFill="1" applyBorder="1" applyAlignment="1">
      <alignment horizontal="center"/>
    </xf>
    <xf numFmtId="164" fontId="0" fillId="8" borderId="1" xfId="0" applyFont="1" applyFill="1" applyBorder="1" applyAlignment="1">
      <alignment horizontal="center"/>
    </xf>
    <xf numFmtId="164" fontId="0" fillId="8" borderId="1" xfId="0" applyFont="1" applyFill="1" applyBorder="1" applyAlignment="1">
      <alignment horizontal="left"/>
    </xf>
    <xf numFmtId="164" fontId="0" fillId="8" borderId="1" xfId="0" applyFont="1" applyFill="1" applyBorder="1" applyAlignment="1">
      <alignment/>
    </xf>
    <xf numFmtId="165" fontId="0" fillId="8" borderId="1" xfId="0" applyNumberFormat="1" applyFont="1" applyFill="1" applyBorder="1" applyAlignment="1">
      <alignment horizontal="center"/>
    </xf>
    <xf numFmtId="164" fontId="0" fillId="9" borderId="1" xfId="0" applyFont="1" applyFill="1" applyBorder="1" applyAlignment="1">
      <alignment horizontal="center"/>
    </xf>
    <xf numFmtId="164" fontId="0" fillId="9" borderId="1" xfId="0" applyFont="1" applyFill="1" applyBorder="1" applyAlignment="1">
      <alignment horizontal="left"/>
    </xf>
    <xf numFmtId="164" fontId="0" fillId="9" borderId="1" xfId="0" applyFont="1" applyFill="1" applyBorder="1" applyAlignment="1">
      <alignment/>
    </xf>
    <xf numFmtId="165" fontId="0" fillId="9" borderId="1" xfId="0" applyNumberFormat="1" applyFont="1" applyFill="1" applyBorder="1" applyAlignment="1">
      <alignment horizontal="center"/>
    </xf>
    <xf numFmtId="164" fontId="0" fillId="3" borderId="1" xfId="0" applyFont="1" applyFill="1" applyBorder="1" applyAlignment="1">
      <alignment horizontal="center"/>
    </xf>
    <xf numFmtId="164" fontId="0" fillId="3" borderId="1" xfId="0" applyFont="1" applyFill="1" applyBorder="1" applyAlignment="1">
      <alignment horizontal="left"/>
    </xf>
    <xf numFmtId="164" fontId="0" fillId="3" borderId="1" xfId="0" applyFont="1" applyFill="1" applyBorder="1" applyAlignment="1">
      <alignment/>
    </xf>
    <xf numFmtId="165" fontId="0" fillId="3" borderId="1" xfId="0" applyNumberFormat="1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Titre 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FF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workbookViewId="0" topLeftCell="A4">
      <selection activeCell="L28" sqref="L28"/>
    </sheetView>
  </sheetViews>
  <sheetFormatPr defaultColWidth="11.421875" defaultRowHeight="12.75"/>
  <cols>
    <col min="1" max="1" width="4.8515625" style="0" customWidth="1"/>
    <col min="2" max="2" width="21.7109375" style="0" customWidth="1"/>
    <col min="3" max="3" width="24.28125" style="0" customWidth="1"/>
    <col min="4" max="4" width="19.28125" style="0" customWidth="1"/>
    <col min="5" max="5" width="22.140625" style="0" customWidth="1"/>
    <col min="6" max="6" width="5.421875" style="1" customWidth="1"/>
    <col min="255" max="16384" width="11.57421875" style="0" customWidth="1"/>
  </cols>
  <sheetData>
    <row r="1" spans="1:6" ht="12.75">
      <c r="A1" s="2" t="s">
        <v>0</v>
      </c>
      <c r="B1" s="2"/>
      <c r="C1" s="2"/>
      <c r="D1" s="2"/>
      <c r="E1" s="2"/>
      <c r="F1" s="2"/>
    </row>
    <row r="2" spans="1:6" ht="12.75">
      <c r="A2" s="3" t="s">
        <v>1</v>
      </c>
      <c r="B2" s="3"/>
      <c r="C2" s="3"/>
      <c r="D2" s="3"/>
      <c r="E2" s="3"/>
      <c r="F2" s="3"/>
    </row>
    <row r="3" spans="1:6" ht="12.75">
      <c r="A3" s="4" t="s">
        <v>2</v>
      </c>
      <c r="B3" s="4" t="s">
        <v>3</v>
      </c>
      <c r="C3" s="4" t="s">
        <v>4</v>
      </c>
      <c r="D3" s="4" t="s">
        <v>5</v>
      </c>
      <c r="E3" s="4" t="s">
        <v>4</v>
      </c>
      <c r="F3" s="4" t="s">
        <v>6</v>
      </c>
    </row>
    <row r="4" spans="1:6" ht="12.75">
      <c r="A4" s="5">
        <v>1</v>
      </c>
      <c r="B4" s="6" t="s">
        <v>7</v>
      </c>
      <c r="C4" s="7" t="s">
        <v>8</v>
      </c>
      <c r="D4" s="6" t="s">
        <v>7</v>
      </c>
      <c r="E4" s="7" t="s">
        <v>8</v>
      </c>
      <c r="F4" s="5" t="s">
        <v>9</v>
      </c>
    </row>
    <row r="5" spans="1:6" ht="12.75" customHeight="1">
      <c r="A5" s="5">
        <v>2</v>
      </c>
      <c r="B5" s="6" t="s">
        <v>10</v>
      </c>
      <c r="C5" s="7" t="s">
        <v>11</v>
      </c>
      <c r="D5" s="8" t="s">
        <v>12</v>
      </c>
      <c r="E5" s="7" t="s">
        <v>13</v>
      </c>
      <c r="F5" s="7" t="s">
        <v>14</v>
      </c>
    </row>
    <row r="6" spans="1:6" ht="12.75" customHeight="1">
      <c r="A6" s="5">
        <v>3</v>
      </c>
      <c r="B6" s="6" t="s">
        <v>15</v>
      </c>
      <c r="C6" s="5" t="s">
        <v>16</v>
      </c>
      <c r="D6" s="8" t="s">
        <v>17</v>
      </c>
      <c r="E6" s="7" t="s">
        <v>18</v>
      </c>
      <c r="F6" s="7" t="s">
        <v>14</v>
      </c>
    </row>
    <row r="7" spans="1:6" ht="12.75" customHeight="1">
      <c r="A7" s="5">
        <v>4</v>
      </c>
      <c r="B7" s="6" t="s">
        <v>19</v>
      </c>
      <c r="C7" s="5" t="s">
        <v>20</v>
      </c>
      <c r="D7" s="8" t="s">
        <v>21</v>
      </c>
      <c r="E7" s="7" t="s">
        <v>22</v>
      </c>
      <c r="F7" s="7" t="s">
        <v>14</v>
      </c>
    </row>
    <row r="8" spans="1:6" ht="12.75" customHeight="1">
      <c r="A8" s="5">
        <v>5</v>
      </c>
      <c r="B8" s="6" t="s">
        <v>23</v>
      </c>
      <c r="C8" s="5" t="s">
        <v>24</v>
      </c>
      <c r="D8" s="6" t="s">
        <v>25</v>
      </c>
      <c r="E8" s="5" t="s">
        <v>24</v>
      </c>
      <c r="F8" s="7" t="s">
        <v>26</v>
      </c>
    </row>
    <row r="9" spans="1:6" ht="12.75" customHeight="1">
      <c r="A9" s="5">
        <v>6</v>
      </c>
      <c r="B9" s="9" t="s">
        <v>27</v>
      </c>
      <c r="C9" s="7" t="s">
        <v>11</v>
      </c>
      <c r="D9" s="9" t="s">
        <v>27</v>
      </c>
      <c r="E9" s="7" t="s">
        <v>11</v>
      </c>
      <c r="F9" s="5" t="s">
        <v>9</v>
      </c>
    </row>
    <row r="10" spans="1:6" ht="12.75">
      <c r="A10" s="5">
        <v>7</v>
      </c>
      <c r="B10" s="6" t="s">
        <v>28</v>
      </c>
      <c r="C10" s="5" t="s">
        <v>16</v>
      </c>
      <c r="D10" s="6" t="s">
        <v>28</v>
      </c>
      <c r="E10" s="5" t="s">
        <v>16</v>
      </c>
      <c r="F10" s="5" t="s">
        <v>9</v>
      </c>
    </row>
    <row r="11" spans="1:6" ht="12.75">
      <c r="A11" s="5">
        <v>8</v>
      </c>
      <c r="B11" s="6" t="s">
        <v>28</v>
      </c>
      <c r="C11" s="5" t="s">
        <v>16</v>
      </c>
      <c r="D11" s="6" t="s">
        <v>29</v>
      </c>
      <c r="E11" s="5" t="s">
        <v>30</v>
      </c>
      <c r="F11" s="5" t="s">
        <v>14</v>
      </c>
    </row>
    <row r="12" spans="1:6" ht="12.75">
      <c r="A12" s="5">
        <v>9</v>
      </c>
      <c r="B12" s="6" t="s">
        <v>31</v>
      </c>
      <c r="C12" s="5" t="s">
        <v>32</v>
      </c>
      <c r="D12" s="6" t="s">
        <v>33</v>
      </c>
      <c r="E12" s="5" t="s">
        <v>32</v>
      </c>
      <c r="F12" s="7" t="s">
        <v>14</v>
      </c>
    </row>
    <row r="13" spans="1:6" ht="12.75">
      <c r="A13" s="5">
        <v>10</v>
      </c>
      <c r="B13" s="10" t="s">
        <v>31</v>
      </c>
      <c r="C13" s="5" t="s">
        <v>32</v>
      </c>
      <c r="D13" s="10" t="s">
        <v>31</v>
      </c>
      <c r="E13" s="5" t="s">
        <v>32</v>
      </c>
      <c r="F13" s="11" t="s">
        <v>9</v>
      </c>
    </row>
    <row r="14" spans="1:6" ht="12.75">
      <c r="A14" s="12">
        <v>11</v>
      </c>
      <c r="B14" s="8" t="s">
        <v>34</v>
      </c>
      <c r="C14" s="5" t="s">
        <v>35</v>
      </c>
      <c r="D14" s="8" t="s">
        <v>34</v>
      </c>
      <c r="E14" s="5" t="s">
        <v>35</v>
      </c>
      <c r="F14" s="7" t="s">
        <v>9</v>
      </c>
    </row>
    <row r="15" spans="1:6" ht="12.75">
      <c r="A15" s="12">
        <v>12</v>
      </c>
      <c r="B15" s="6" t="s">
        <v>36</v>
      </c>
      <c r="C15" s="5" t="s">
        <v>35</v>
      </c>
      <c r="D15" s="6" t="s">
        <v>36</v>
      </c>
      <c r="E15" s="5" t="s">
        <v>35</v>
      </c>
      <c r="F15" s="5" t="s">
        <v>37</v>
      </c>
    </row>
    <row r="16" spans="1:6" ht="12.75">
      <c r="A16" s="12">
        <v>13</v>
      </c>
      <c r="B16" s="6" t="s">
        <v>38</v>
      </c>
      <c r="C16" s="5" t="s">
        <v>35</v>
      </c>
      <c r="D16" s="6" t="s">
        <v>38</v>
      </c>
      <c r="E16" s="5" t="s">
        <v>35</v>
      </c>
      <c r="F16" s="5" t="s">
        <v>9</v>
      </c>
    </row>
    <row r="17" spans="1:6" ht="12.75">
      <c r="A17" s="5">
        <v>14</v>
      </c>
      <c r="B17" s="13" t="s">
        <v>39</v>
      </c>
      <c r="C17" s="7" t="s">
        <v>11</v>
      </c>
      <c r="D17" s="13" t="s">
        <v>40</v>
      </c>
      <c r="E17" s="14" t="s">
        <v>13</v>
      </c>
      <c r="F17" s="14" t="s">
        <v>26</v>
      </c>
    </row>
    <row r="18" spans="1:6" ht="12.75">
      <c r="A18" s="5">
        <v>15</v>
      </c>
      <c r="B18" s="6" t="s">
        <v>41</v>
      </c>
      <c r="C18" s="7" t="s">
        <v>42</v>
      </c>
      <c r="D18" s="6" t="s">
        <v>41</v>
      </c>
      <c r="E18" s="5" t="s">
        <v>43</v>
      </c>
      <c r="F18" s="5" t="s">
        <v>9</v>
      </c>
    </row>
    <row r="19" spans="1:6" ht="12.75">
      <c r="A19" s="5">
        <v>16</v>
      </c>
      <c r="B19" s="8" t="s">
        <v>44</v>
      </c>
      <c r="C19" s="7" t="s">
        <v>16</v>
      </c>
      <c r="D19" s="8" t="s">
        <v>45</v>
      </c>
      <c r="E19" s="7" t="s">
        <v>46</v>
      </c>
      <c r="F19" s="5" t="s">
        <v>14</v>
      </c>
    </row>
    <row r="20" spans="1:6" ht="12.75">
      <c r="A20" s="5">
        <v>17</v>
      </c>
      <c r="B20" s="8" t="s">
        <v>47</v>
      </c>
      <c r="C20" s="7" t="s">
        <v>48</v>
      </c>
      <c r="D20" s="8" t="s">
        <v>49</v>
      </c>
      <c r="E20" s="7" t="s">
        <v>50</v>
      </c>
      <c r="F20" s="5" t="s">
        <v>9</v>
      </c>
    </row>
    <row r="21" spans="1:6" ht="12.75">
      <c r="A21" s="5">
        <v>18</v>
      </c>
      <c r="B21" s="6" t="s">
        <v>51</v>
      </c>
      <c r="C21" s="5" t="s">
        <v>48</v>
      </c>
      <c r="D21" s="8" t="s">
        <v>52</v>
      </c>
      <c r="E21" s="7" t="s">
        <v>50</v>
      </c>
      <c r="F21" s="5" t="s">
        <v>9</v>
      </c>
    </row>
    <row r="22" spans="1:6" ht="12.75">
      <c r="A22" s="5">
        <v>19</v>
      </c>
      <c r="B22" s="6" t="s">
        <v>53</v>
      </c>
      <c r="C22" s="5" t="s">
        <v>54</v>
      </c>
      <c r="D22" s="6" t="s">
        <v>53</v>
      </c>
      <c r="E22" s="5" t="s">
        <v>54</v>
      </c>
      <c r="F22" s="7" t="s">
        <v>55</v>
      </c>
    </row>
    <row r="23" spans="1:6" ht="12.75">
      <c r="A23" s="5">
        <v>20</v>
      </c>
      <c r="B23" s="9" t="s">
        <v>56</v>
      </c>
      <c r="C23" s="7" t="s">
        <v>11</v>
      </c>
      <c r="D23" s="9" t="s">
        <v>57</v>
      </c>
      <c r="E23" s="7" t="s">
        <v>11</v>
      </c>
      <c r="F23" s="5" t="s">
        <v>26</v>
      </c>
    </row>
    <row r="24" spans="1:6" ht="12.75">
      <c r="A24" s="5">
        <v>21</v>
      </c>
      <c r="B24" s="6" t="s">
        <v>58</v>
      </c>
      <c r="C24" s="5" t="s">
        <v>59</v>
      </c>
      <c r="D24" s="6" t="s">
        <v>58</v>
      </c>
      <c r="E24" s="5" t="s">
        <v>59</v>
      </c>
      <c r="F24" s="5" t="s">
        <v>55</v>
      </c>
    </row>
    <row r="25" spans="1:6" ht="12.75">
      <c r="A25" s="5">
        <v>22</v>
      </c>
      <c r="B25" s="6" t="s">
        <v>60</v>
      </c>
      <c r="C25" s="5" t="s">
        <v>61</v>
      </c>
      <c r="D25" s="6" t="s">
        <v>60</v>
      </c>
      <c r="E25" s="5" t="s">
        <v>61</v>
      </c>
      <c r="F25" s="5" t="s">
        <v>37</v>
      </c>
    </row>
    <row r="26" spans="1:6" ht="12.75">
      <c r="A26" s="5">
        <v>23</v>
      </c>
      <c r="B26" s="6" t="s">
        <v>53</v>
      </c>
      <c r="C26" s="11" t="s">
        <v>54</v>
      </c>
      <c r="D26" s="15" t="s">
        <v>62</v>
      </c>
      <c r="E26" s="11" t="s">
        <v>63</v>
      </c>
      <c r="F26" s="16" t="s">
        <v>26</v>
      </c>
    </row>
    <row r="27" spans="1:6" ht="12.75">
      <c r="A27" s="12">
        <v>24</v>
      </c>
      <c r="B27" s="8" t="s">
        <v>64</v>
      </c>
      <c r="C27" s="5" t="s">
        <v>13</v>
      </c>
      <c r="D27" s="8" t="s">
        <v>65</v>
      </c>
      <c r="E27" s="5" t="s">
        <v>13</v>
      </c>
      <c r="F27" s="5" t="s">
        <v>26</v>
      </c>
    </row>
    <row r="28" spans="1:6" ht="12.75">
      <c r="A28" s="12">
        <v>25</v>
      </c>
      <c r="B28" s="8" t="s">
        <v>64</v>
      </c>
      <c r="C28" s="5" t="s">
        <v>13</v>
      </c>
      <c r="D28" s="8" t="s">
        <v>64</v>
      </c>
      <c r="E28" s="5" t="s">
        <v>13</v>
      </c>
      <c r="F28" s="7" t="s">
        <v>9</v>
      </c>
    </row>
    <row r="29" spans="1:6" ht="12.75">
      <c r="A29" s="12">
        <v>26</v>
      </c>
      <c r="B29" s="6" t="s">
        <v>66</v>
      </c>
      <c r="C29" s="5" t="s">
        <v>67</v>
      </c>
      <c r="D29" s="6" t="s">
        <v>66</v>
      </c>
      <c r="E29" s="5" t="s">
        <v>67</v>
      </c>
      <c r="F29" s="5" t="s">
        <v>9</v>
      </c>
    </row>
    <row r="30" spans="1:6" ht="12.75">
      <c r="A30" s="12">
        <v>27</v>
      </c>
      <c r="B30" s="6" t="s">
        <v>68</v>
      </c>
      <c r="C30" s="17" t="s">
        <v>48</v>
      </c>
      <c r="D30" s="6" t="s">
        <v>68</v>
      </c>
      <c r="E30" s="5" t="s">
        <v>50</v>
      </c>
      <c r="F30" s="5" t="s">
        <v>9</v>
      </c>
    </row>
    <row r="31" spans="1:6" ht="12.75">
      <c r="A31" s="12">
        <v>28</v>
      </c>
      <c r="B31" s="6" t="s">
        <v>69</v>
      </c>
      <c r="C31" s="7" t="s">
        <v>11</v>
      </c>
      <c r="D31" s="6" t="s">
        <v>70</v>
      </c>
      <c r="E31" s="5" t="s">
        <v>13</v>
      </c>
      <c r="F31" s="5" t="s">
        <v>14</v>
      </c>
    </row>
    <row r="32" spans="1:6" ht="12.75">
      <c r="A32" s="12">
        <v>29</v>
      </c>
      <c r="B32" s="6" t="s">
        <v>71</v>
      </c>
      <c r="C32" s="7" t="s">
        <v>13</v>
      </c>
      <c r="D32" s="6" t="s">
        <v>71</v>
      </c>
      <c r="E32" s="5" t="s">
        <v>13</v>
      </c>
      <c r="F32" s="5" t="s">
        <v>9</v>
      </c>
    </row>
    <row r="33" spans="1:6" ht="12.75">
      <c r="A33" s="12">
        <v>30</v>
      </c>
      <c r="B33" s="8" t="s">
        <v>72</v>
      </c>
      <c r="C33" s="7" t="s">
        <v>16</v>
      </c>
      <c r="D33" s="8" t="s">
        <v>73</v>
      </c>
      <c r="E33" s="7" t="s">
        <v>24</v>
      </c>
      <c r="F33" s="5" t="s">
        <v>14</v>
      </c>
    </row>
    <row r="34" spans="1:6" ht="12.75">
      <c r="A34" s="12">
        <v>31</v>
      </c>
      <c r="B34" s="8" t="s">
        <v>74</v>
      </c>
      <c r="C34" s="7" t="s">
        <v>13</v>
      </c>
      <c r="D34" s="8" t="s">
        <v>75</v>
      </c>
      <c r="E34" s="7" t="s">
        <v>13</v>
      </c>
      <c r="F34" s="5" t="s">
        <v>26</v>
      </c>
    </row>
    <row r="35" spans="1:6" ht="12.75">
      <c r="A35" s="12">
        <v>32</v>
      </c>
      <c r="B35" s="8" t="s">
        <v>76</v>
      </c>
      <c r="C35" s="7" t="s">
        <v>42</v>
      </c>
      <c r="D35" s="8" t="s">
        <v>77</v>
      </c>
      <c r="E35" s="7" t="s">
        <v>78</v>
      </c>
      <c r="F35" s="5" t="s">
        <v>26</v>
      </c>
    </row>
    <row r="36" spans="1:6" ht="12.75">
      <c r="A36" s="12">
        <v>33</v>
      </c>
      <c r="B36" s="8" t="s">
        <v>79</v>
      </c>
      <c r="C36" s="7" t="s">
        <v>13</v>
      </c>
      <c r="D36" s="8" t="s">
        <v>79</v>
      </c>
      <c r="E36" s="7" t="s">
        <v>13</v>
      </c>
      <c r="F36" s="5" t="s">
        <v>9</v>
      </c>
    </row>
    <row r="37" spans="1:6" ht="12.75">
      <c r="A37" s="12">
        <v>34</v>
      </c>
      <c r="B37" s="8" t="s">
        <v>79</v>
      </c>
      <c r="C37" s="7" t="s">
        <v>13</v>
      </c>
      <c r="D37" s="8" t="s">
        <v>80</v>
      </c>
      <c r="E37" s="7" t="s">
        <v>13</v>
      </c>
      <c r="F37" s="5" t="s">
        <v>26</v>
      </c>
    </row>
    <row r="38" spans="1:6" ht="12.75">
      <c r="A38" s="12">
        <v>35</v>
      </c>
      <c r="B38" s="8" t="s">
        <v>72</v>
      </c>
      <c r="C38" s="7" t="s">
        <v>16</v>
      </c>
      <c r="D38" s="8" t="s">
        <v>81</v>
      </c>
      <c r="E38" s="7" t="s">
        <v>11</v>
      </c>
      <c r="F38" s="5" t="s">
        <v>26</v>
      </c>
    </row>
    <row r="39" spans="1:6" ht="12.75">
      <c r="A39" s="12">
        <v>36</v>
      </c>
      <c r="B39" s="8" t="s">
        <v>82</v>
      </c>
      <c r="C39" s="7" t="s">
        <v>42</v>
      </c>
      <c r="D39" s="8" t="s">
        <v>83</v>
      </c>
      <c r="E39" s="7" t="s">
        <v>11</v>
      </c>
      <c r="F39" s="5" t="s">
        <v>37</v>
      </c>
    </row>
    <row r="40" spans="1:6" ht="12.75">
      <c r="A40" s="12">
        <v>37</v>
      </c>
      <c r="B40" s="8" t="s">
        <v>84</v>
      </c>
      <c r="C40" s="7" t="s">
        <v>85</v>
      </c>
      <c r="D40" s="8" t="s">
        <v>86</v>
      </c>
      <c r="E40" s="7" t="s">
        <v>85</v>
      </c>
      <c r="F40" s="7" t="s">
        <v>14</v>
      </c>
    </row>
    <row r="41" spans="1:6" ht="12.75">
      <c r="A41" s="12">
        <v>38</v>
      </c>
      <c r="B41" s="8" t="s">
        <v>87</v>
      </c>
      <c r="C41" s="7" t="s">
        <v>85</v>
      </c>
      <c r="D41" s="8" t="s">
        <v>88</v>
      </c>
      <c r="E41" s="7" t="s">
        <v>85</v>
      </c>
      <c r="F41" s="5" t="s">
        <v>26</v>
      </c>
    </row>
    <row r="42" spans="1:6" ht="12.75">
      <c r="A42" s="12">
        <v>39</v>
      </c>
      <c r="B42" s="8" t="s">
        <v>89</v>
      </c>
      <c r="C42" s="5" t="s">
        <v>32</v>
      </c>
      <c r="D42" s="8" t="s">
        <v>90</v>
      </c>
      <c r="E42" s="5" t="s">
        <v>32</v>
      </c>
      <c r="F42" s="5" t="s">
        <v>91</v>
      </c>
    </row>
    <row r="43" spans="1:6" ht="12.75">
      <c r="A43" s="12">
        <v>40</v>
      </c>
      <c r="B43" s="6" t="s">
        <v>92</v>
      </c>
      <c r="C43" s="7" t="s">
        <v>35</v>
      </c>
      <c r="D43" s="6" t="s">
        <v>93</v>
      </c>
      <c r="E43" s="5" t="s">
        <v>32</v>
      </c>
      <c r="F43" s="5" t="s">
        <v>14</v>
      </c>
    </row>
    <row r="44" spans="1:6" ht="12.75">
      <c r="A44" s="12">
        <v>41</v>
      </c>
      <c r="B44" s="6" t="s">
        <v>94</v>
      </c>
      <c r="C44" s="7" t="s">
        <v>85</v>
      </c>
      <c r="D44" s="6" t="s">
        <v>95</v>
      </c>
      <c r="E44" s="7" t="s">
        <v>85</v>
      </c>
      <c r="F44" s="7" t="s">
        <v>14</v>
      </c>
    </row>
    <row r="45" spans="1:6" ht="12.75">
      <c r="A45" s="12">
        <v>42</v>
      </c>
      <c r="B45" s="6" t="s">
        <v>96</v>
      </c>
      <c r="C45" s="7" t="s">
        <v>85</v>
      </c>
      <c r="D45" s="6" t="s">
        <v>97</v>
      </c>
      <c r="E45" s="7" t="s">
        <v>85</v>
      </c>
      <c r="F45" s="7" t="s">
        <v>26</v>
      </c>
    </row>
    <row r="46" spans="1:6" ht="12.75">
      <c r="A46" s="5">
        <v>43</v>
      </c>
      <c r="B46" s="18" t="s">
        <v>96</v>
      </c>
      <c r="C46" s="7" t="s">
        <v>85</v>
      </c>
      <c r="D46" s="18" t="s">
        <v>98</v>
      </c>
      <c r="E46" s="7" t="s">
        <v>85</v>
      </c>
      <c r="F46" s="19" t="s">
        <v>55</v>
      </c>
    </row>
    <row r="47" spans="1:6" ht="12.75">
      <c r="A47" s="5">
        <v>44</v>
      </c>
      <c r="B47" s="8" t="s">
        <v>99</v>
      </c>
      <c r="C47" s="7" t="s">
        <v>100</v>
      </c>
      <c r="D47" s="8" t="s">
        <v>101</v>
      </c>
      <c r="E47" s="7" t="s">
        <v>85</v>
      </c>
      <c r="F47" s="5" t="s">
        <v>14</v>
      </c>
    </row>
    <row r="48" spans="1:6" ht="12.75">
      <c r="A48" s="5">
        <v>45</v>
      </c>
      <c r="B48" s="8" t="s">
        <v>102</v>
      </c>
      <c r="C48" s="7" t="s">
        <v>35</v>
      </c>
      <c r="D48" s="8" t="s">
        <v>102</v>
      </c>
      <c r="E48" s="7" t="s">
        <v>35</v>
      </c>
      <c r="F48" s="7" t="s">
        <v>9</v>
      </c>
    </row>
    <row r="49" spans="1:6" ht="12.75">
      <c r="A49" s="5">
        <v>46</v>
      </c>
      <c r="B49" s="6" t="s">
        <v>103</v>
      </c>
      <c r="C49" s="7" t="s">
        <v>42</v>
      </c>
      <c r="D49" s="6" t="s">
        <v>103</v>
      </c>
      <c r="E49" s="7" t="s">
        <v>43</v>
      </c>
      <c r="F49" s="5" t="s">
        <v>55</v>
      </c>
    </row>
    <row r="50" spans="1:6" ht="12.75">
      <c r="A50" s="5">
        <v>47</v>
      </c>
      <c r="B50" s="6" t="s">
        <v>104</v>
      </c>
      <c r="C50" s="5" t="s">
        <v>42</v>
      </c>
      <c r="D50" s="6" t="s">
        <v>104</v>
      </c>
      <c r="E50" s="5" t="s">
        <v>43</v>
      </c>
      <c r="F50" s="7" t="s">
        <v>9</v>
      </c>
    </row>
    <row r="51" spans="1:6" ht="12.75">
      <c r="A51" s="5">
        <v>48</v>
      </c>
      <c r="B51" s="6" t="s">
        <v>105</v>
      </c>
      <c r="C51" s="5" t="s">
        <v>13</v>
      </c>
      <c r="D51" s="6" t="s">
        <v>106</v>
      </c>
      <c r="E51" s="7" t="s">
        <v>13</v>
      </c>
      <c r="F51" s="5" t="s">
        <v>37</v>
      </c>
    </row>
    <row r="52" spans="1:6" ht="12.75">
      <c r="A52" s="5">
        <v>49</v>
      </c>
      <c r="B52" s="6" t="s">
        <v>107</v>
      </c>
      <c r="C52" s="7" t="s">
        <v>13</v>
      </c>
      <c r="D52" s="6" t="s">
        <v>108</v>
      </c>
      <c r="E52" s="7" t="s">
        <v>43</v>
      </c>
      <c r="F52" s="7" t="s">
        <v>37</v>
      </c>
    </row>
    <row r="53" spans="1:6" ht="12.75">
      <c r="A53" s="5">
        <v>50</v>
      </c>
      <c r="B53" s="8" t="s">
        <v>109</v>
      </c>
      <c r="C53" s="7" t="s">
        <v>110</v>
      </c>
      <c r="D53" s="8" t="s">
        <v>109</v>
      </c>
      <c r="E53" s="7" t="s">
        <v>110</v>
      </c>
      <c r="F53" s="5" t="s">
        <v>37</v>
      </c>
    </row>
    <row r="54" spans="1:6" ht="12.75">
      <c r="A54" s="5">
        <v>51</v>
      </c>
      <c r="B54" s="8" t="s">
        <v>111</v>
      </c>
      <c r="C54" s="7" t="s">
        <v>11</v>
      </c>
      <c r="D54" s="8" t="s">
        <v>112</v>
      </c>
      <c r="E54" s="7" t="s">
        <v>85</v>
      </c>
      <c r="F54" s="7" t="s">
        <v>26</v>
      </c>
    </row>
  </sheetData>
  <sheetProtection selectLockedCells="1" selectUnlockedCells="1"/>
  <mergeCells count="2">
    <mergeCell ref="A1:F1"/>
    <mergeCell ref="A2:F2"/>
  </mergeCells>
  <printOptions horizontalCentered="1"/>
  <pageMargins left="0.11805555555555555" right="0.11805555555555555" top="0.2361111111111111" bottom="0.511805555555555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7">
      <selection activeCell="J36" sqref="J36"/>
    </sheetView>
  </sheetViews>
  <sheetFormatPr defaultColWidth="11.421875" defaultRowHeight="12.75"/>
  <cols>
    <col min="1" max="1" width="6.28125" style="0" customWidth="1"/>
    <col min="2" max="2" width="7.7109375" style="20" customWidth="1"/>
    <col min="3" max="3" width="20.28125" style="0" customWidth="1"/>
    <col min="4" max="4" width="23.140625" style="0" customWidth="1"/>
    <col min="5" max="5" width="20.57421875" style="0" customWidth="1"/>
    <col min="6" max="6" width="23.28125" style="0" customWidth="1"/>
    <col min="7" max="7" width="9.57421875" style="0" customWidth="1"/>
    <col min="8" max="8" width="10.140625" style="0" customWidth="1"/>
    <col min="9" max="9" width="13.00390625" style="0" customWidth="1"/>
    <col min="255" max="16384" width="11.57421875" style="0" customWidth="1"/>
  </cols>
  <sheetData>
    <row r="1" spans="1:8" ht="12.75">
      <c r="A1" s="21" t="s">
        <v>0</v>
      </c>
      <c r="B1" s="21"/>
      <c r="C1" s="21"/>
      <c r="D1" s="21"/>
      <c r="E1" s="21"/>
      <c r="F1" s="21"/>
      <c r="G1" s="21"/>
      <c r="H1" s="21"/>
    </row>
    <row r="2" spans="1:8" ht="12.75">
      <c r="A2" s="3" t="s">
        <v>113</v>
      </c>
      <c r="B2" s="3"/>
      <c r="C2" s="3"/>
      <c r="D2" s="3"/>
      <c r="E2" s="3"/>
      <c r="F2" s="3"/>
      <c r="G2" s="3"/>
      <c r="H2" s="3"/>
    </row>
    <row r="3" spans="1:8" ht="12.75">
      <c r="A3" s="4" t="s">
        <v>114</v>
      </c>
      <c r="B3" s="4" t="s">
        <v>6</v>
      </c>
      <c r="C3" s="4" t="s">
        <v>3</v>
      </c>
      <c r="D3" s="4" t="s">
        <v>4</v>
      </c>
      <c r="E3" s="4" t="s">
        <v>5</v>
      </c>
      <c r="F3" s="4" t="s">
        <v>4</v>
      </c>
      <c r="G3" s="4" t="s">
        <v>115</v>
      </c>
      <c r="H3" s="4" t="s">
        <v>116</v>
      </c>
    </row>
    <row r="4" spans="1:8" ht="12.75">
      <c r="A4" s="22">
        <v>1</v>
      </c>
      <c r="B4" s="22" t="str">
        <f>VLOOKUP(G4,Engagement!$A$1:$F$54,6)</f>
        <v>EH</v>
      </c>
      <c r="C4" s="23" t="str">
        <f>VLOOKUP(G4,Engagement!$A$1:$F$54,2)</f>
        <v>Domanico Baptiste</v>
      </c>
      <c r="D4" s="24" t="str">
        <f>VLOOKUP(G4,Engagement!$A$1:$F$54,3)</f>
        <v>EA Le Creusot</v>
      </c>
      <c r="E4" s="24" t="str">
        <f>VLOOKUP(G4,Engagement!$A$1:$F$54,4)</f>
        <v>Pedreno Maxence</v>
      </c>
      <c r="F4" s="24" t="str">
        <f>VLOOKUP(G4,Engagement!$A$1:$F$54,5)</f>
        <v>CR4CRoanne</v>
      </c>
      <c r="G4" s="22">
        <v>8</v>
      </c>
      <c r="H4" s="25">
        <v>0.04261574074074074</v>
      </c>
    </row>
    <row r="5" spans="1:8" ht="12.75">
      <c r="A5" s="17">
        <v>2</v>
      </c>
      <c r="B5" s="17" t="str">
        <f>VLOOKUP(G5,Engagement!$A$1:$F$54,6)</f>
        <v>EH</v>
      </c>
      <c r="C5" s="26" t="str">
        <f>VLOOKUP(G5,Engagement!$A$1:$F$54,2)</f>
        <v>Gallo Antoine</v>
      </c>
      <c r="D5" s="8" t="str">
        <f>VLOOKUP(G5,Engagement!$A$1:$F$54,3)</f>
        <v>EA Le Creusot</v>
      </c>
      <c r="E5" s="8" t="str">
        <f>VLOOKUP(G5,Engagement!$A$1:$F$54,4)</f>
        <v>Létienne Arnaud</v>
      </c>
      <c r="F5" s="8" t="str">
        <f>VLOOKUP(G5,Engagement!$A$1:$F$54,5)</f>
        <v>Cycling Eco Team Aluze</v>
      </c>
      <c r="G5" s="17">
        <v>30</v>
      </c>
      <c r="H5" s="27">
        <v>0.042916666666666665</v>
      </c>
    </row>
    <row r="6" spans="1:8" ht="12.75">
      <c r="A6" s="7">
        <v>3</v>
      </c>
      <c r="B6" s="7" t="str">
        <f>VLOOKUP(G6,Engagement!$A$1:$F$54,6)</f>
        <v>IH</v>
      </c>
      <c r="C6" s="26" t="str">
        <f>VLOOKUP(G6,Engagement!$A$1:$F$54,2)</f>
        <v>Domanico Baptiste</v>
      </c>
      <c r="D6" s="8" t="str">
        <f>VLOOKUP(G6,Engagement!$A$1:$F$54,3)</f>
        <v>EA Le Creusot</v>
      </c>
      <c r="E6" s="8" t="str">
        <f>VLOOKUP(G6,Engagement!$A$1:$F$54,4)</f>
        <v>Domanico Baptiste</v>
      </c>
      <c r="F6" s="8" t="str">
        <f>VLOOKUP(G6,Engagement!$A$1:$F$54,5)</f>
        <v>EA Le Creusot</v>
      </c>
      <c r="G6" s="7">
        <v>7</v>
      </c>
      <c r="H6" s="27">
        <v>0.043506944444444445</v>
      </c>
    </row>
    <row r="7" spans="1:8" ht="12.75">
      <c r="A7" s="7">
        <v>4</v>
      </c>
      <c r="B7" s="7" t="str">
        <f>VLOOKUP(G7,Engagement!$A$1:$F$54,6)</f>
        <v>EH</v>
      </c>
      <c r="C7" s="26" t="str">
        <f>VLOOKUP(G7,Engagement!$A$1:$F$54,2)</f>
        <v>Debontin Vincent</v>
      </c>
      <c r="D7" s="8" t="str">
        <f>VLOOKUP(G7,Engagement!$A$1:$F$54,3)</f>
        <v>EA Le Creusot</v>
      </c>
      <c r="E7" s="8" t="str">
        <f>VLOOKUP(G7,Engagement!$A$1:$F$54,4)</f>
        <v>Talpin Frédéric</v>
      </c>
      <c r="F7" s="8" t="str">
        <f>VLOOKUP(G7,Engagement!$A$1:$F$54,5)</f>
        <v>VC Caladois</v>
      </c>
      <c r="G7" s="7">
        <v>3</v>
      </c>
      <c r="H7" s="27">
        <v>0.04496527777777778</v>
      </c>
    </row>
    <row r="8" spans="1:8" ht="12.75">
      <c r="A8" s="7">
        <v>5</v>
      </c>
      <c r="B8" s="7" t="str">
        <f>VLOOKUP(G8,Engagement!$A$1:$F$54,6)</f>
        <v>IH</v>
      </c>
      <c r="C8" s="26" t="str">
        <f>VLOOKUP(G8,Engagement!$A$1:$F$54,2)</f>
        <v>Dureuil Gaël</v>
      </c>
      <c r="D8" s="8" t="str">
        <f>VLOOKUP(G8,Engagement!$A$1:$F$54,3)</f>
        <v>UV Chalon</v>
      </c>
      <c r="E8" s="8" t="str">
        <f>VLOOKUP(G8,Engagement!$A$1:$F$54,4)</f>
        <v>Dureuil Gaël</v>
      </c>
      <c r="F8" s="8" t="str">
        <f>VLOOKUP(G8,Engagement!$A$1:$F$54,5)</f>
        <v>UV Chalon</v>
      </c>
      <c r="G8" s="7">
        <v>1</v>
      </c>
      <c r="H8" s="27">
        <v>0.04633101851851852</v>
      </c>
    </row>
    <row r="9" spans="1:8" ht="12.75">
      <c r="A9" s="7">
        <v>6</v>
      </c>
      <c r="B9" s="7" t="str">
        <f>VLOOKUP(G9,Engagement!$A$1:$F$54,6)</f>
        <v>EH</v>
      </c>
      <c r="C9" s="26" t="str">
        <f>VLOOKUP(G9,Engagement!$A$1:$F$54,2)</f>
        <v>De Almeida Alexis</v>
      </c>
      <c r="D9" s="8" t="str">
        <f>VLOOKUP(G9,Engagement!$A$1:$F$54,3)</f>
        <v>EA Le Creusot</v>
      </c>
      <c r="E9" s="8" t="str">
        <f>VLOOKUP(G9,Engagement!$A$1:$F$54,4)</f>
        <v>Honoré Jean Baptiste</v>
      </c>
      <c r="F9" s="8" t="str">
        <f>VLOOKUP(G9,Engagement!$A$1:$F$54,5)</f>
        <v>CVS</v>
      </c>
      <c r="G9" s="7">
        <v>16</v>
      </c>
      <c r="H9" s="27">
        <v>0.04664351851851852</v>
      </c>
    </row>
    <row r="10" spans="1:8" ht="12.75">
      <c r="A10" s="7">
        <v>7</v>
      </c>
      <c r="B10" s="7" t="str">
        <f>VLOOKUP(G10,Engagement!$A$1:$F$54,6)</f>
        <v>EH</v>
      </c>
      <c r="C10" s="26" t="str">
        <f>VLOOKUP(G10,Engagement!$A$1:$F$54,2)</f>
        <v>Derain Jean</v>
      </c>
      <c r="D10" s="8" t="str">
        <f>VLOOKUP(G10,Engagement!$A$1:$F$54,3)</f>
        <v>Ecuisses VSP</v>
      </c>
      <c r="E10" s="8" t="str">
        <f>VLOOKUP(G10,Engagement!$A$1:$F$54,4)</f>
        <v>Curtil Aurélien</v>
      </c>
      <c r="F10" s="8" t="str">
        <f>VLOOKUP(G10,Engagement!$A$1:$F$54,5)</f>
        <v>Ecuisses VSP</v>
      </c>
      <c r="G10" s="7">
        <v>37</v>
      </c>
      <c r="H10" s="27">
        <v>0.047581018518518516</v>
      </c>
    </row>
    <row r="11" spans="1:8" ht="12.75">
      <c r="A11" s="7">
        <v>8</v>
      </c>
      <c r="B11" s="7" t="str">
        <f>VLOOKUP(G11,Engagement!$A$1:$F$54,6)</f>
        <v>IH</v>
      </c>
      <c r="C11" s="26" t="str">
        <f>VLOOKUP(G11,Engagement!$A$1:$F$54,2)</f>
        <v>Spohr Florian</v>
      </c>
      <c r="D11" s="8" t="str">
        <f>VLOOKUP(G11,Engagement!$A$1:$F$54,3)</f>
        <v>Velo Club Charollais</v>
      </c>
      <c r="E11" s="8" t="str">
        <f>VLOOKUP(G11,Engagement!$A$1:$F$54,4)</f>
        <v>Spohr Florian</v>
      </c>
      <c r="F11" s="8" t="str">
        <f>VLOOKUP(G11,Engagement!$A$1:$F$54,5)</f>
        <v>Velo club Charollais</v>
      </c>
      <c r="G11" s="7">
        <v>27</v>
      </c>
      <c r="H11" s="27">
        <v>0.04762731481481482</v>
      </c>
    </row>
    <row r="12" spans="1:8" ht="12.75">
      <c r="A12" s="7">
        <v>9</v>
      </c>
      <c r="B12" s="7" t="str">
        <f>VLOOKUP(G12,Engagement!$A$1:$F$54,6)</f>
        <v>EH</v>
      </c>
      <c r="C12" s="26" t="str">
        <f>VLOOKUP(G12,Engagement!$A$1:$F$54,2)</f>
        <v>Coulon Antonin</v>
      </c>
      <c r="D12" s="8" t="str">
        <f>VLOOKUP(G12,Engagement!$A$1:$F$54,3)</f>
        <v>Ecuisses VSP</v>
      </c>
      <c r="E12" s="8" t="str">
        <f>VLOOKUP(G12,Engagement!$A$1:$F$54,4)</f>
        <v>Fazio Lucas</v>
      </c>
      <c r="F12" s="8" t="str">
        <f>VLOOKUP(G12,Engagement!$A$1:$F$54,5)</f>
        <v>Ecuisses VSP</v>
      </c>
      <c r="G12" s="7">
        <v>41</v>
      </c>
      <c r="H12" s="27">
        <v>0.04762731481481482</v>
      </c>
    </row>
    <row r="13" spans="1:8" ht="12.75">
      <c r="A13" s="7">
        <v>10</v>
      </c>
      <c r="B13" s="7" t="str">
        <f>VLOOKUP(G13,Engagement!$A$1:$F$54,6)</f>
        <v>EH</v>
      </c>
      <c r="C13" s="26" t="str">
        <f>VLOOKUP(G13,Engagement!$A$1:$F$54,2)</f>
        <v>Dion Laurent</v>
      </c>
      <c r="D13" s="8" t="str">
        <f>VLOOKUP(G13,Engagement!$A$1:$F$54,3)</f>
        <v>Chalon Tri</v>
      </c>
      <c r="E13" s="28" t="str">
        <f>VLOOKUP(G13,Engagement!$A$1:$F$54,4)</f>
        <v>Landré Sébastien</v>
      </c>
      <c r="F13" s="28" t="str">
        <f>VLOOKUP(G13,Engagement!$A$1:$F$54,5)</f>
        <v>Creusot Vélo Sport</v>
      </c>
      <c r="G13" s="7">
        <v>40</v>
      </c>
      <c r="H13" s="27">
        <v>0.04775462962962963</v>
      </c>
    </row>
    <row r="14" spans="1:8" ht="12.75">
      <c r="A14" s="7">
        <v>11</v>
      </c>
      <c r="B14" s="7" t="str">
        <f>VLOOKUP(G14,Engagement!$A$1:$F$54,6)</f>
        <v>EH</v>
      </c>
      <c r="C14" s="26" t="str">
        <f>VLOOKUP(G14,Engagement!$A$1:$F$54,2)</f>
        <v>Lava Jonathan</v>
      </c>
      <c r="D14" s="8" t="str">
        <f>VLOOKUP(G14,Engagement!$A$1:$F$54,3)</f>
        <v>NL</v>
      </c>
      <c r="E14" s="8" t="str">
        <f>VLOOKUP(G14,Engagement!$A$1:$F$54,4)</f>
        <v>Gaudillère Alexis</v>
      </c>
      <c r="F14" s="8" t="str">
        <f>VLOOKUP(G14,Engagement!$A$1:$F$54,5)</f>
        <v>VS Joncy</v>
      </c>
      <c r="G14" s="7">
        <v>2</v>
      </c>
      <c r="H14" s="27">
        <v>0.047824074074074074</v>
      </c>
    </row>
    <row r="15" spans="1:8" ht="12.75">
      <c r="A15" s="7">
        <v>12</v>
      </c>
      <c r="B15" s="7" t="str">
        <f>VLOOKUP(G15,Engagement!$A$1:$F$54,6)</f>
        <v>EX</v>
      </c>
      <c r="C15" s="26" t="str">
        <f>VLOOKUP(G15,Engagement!$A$1:$F$54,2)</f>
        <v>Demortière Aude</v>
      </c>
      <c r="D15" s="8" t="str">
        <f>VLOOKUP(G15,Engagement!$A$1:$F$54,3)</f>
        <v>Sanvignes Velo Sport</v>
      </c>
      <c r="E15" s="8" t="str">
        <f>VLOOKUP(G15,Engagement!$A$1:$F$54,4)</f>
        <v>Casciello Geoffrey</v>
      </c>
      <c r="F15" s="8" t="str">
        <f>VLOOKUP(G15,Engagement!$A$1:$F$54,5)</f>
        <v>Chalon VS</v>
      </c>
      <c r="G15" s="7">
        <v>23</v>
      </c>
      <c r="H15" s="27">
        <v>0.0503125</v>
      </c>
    </row>
    <row r="16" spans="1:8" ht="12.75">
      <c r="A16" s="7">
        <v>13</v>
      </c>
      <c r="B16" s="7" t="str">
        <f>VLOOKUP(G16,Engagement!$A$1:$F$54,6)</f>
        <v>IH</v>
      </c>
      <c r="C16" s="26" t="str">
        <f>VLOOKUP(G16,Engagement!$A$1:$F$54,2)</f>
        <v>Bonnardot Alexis</v>
      </c>
      <c r="D16" s="8" t="str">
        <f>VLOOKUP(G16,Engagement!$A$1:$F$54,3)</f>
        <v>Montceau triathlon</v>
      </c>
      <c r="E16" s="8" t="str">
        <f>VLOOKUP(G16,Engagement!$A$1:$F$54,4)</f>
        <v>Bonnardot Alexis</v>
      </c>
      <c r="F16" s="8" t="str">
        <f>VLOOKUP(G16,Engagement!$A$1:$F$54,5)</f>
        <v>Montceau Triathlon</v>
      </c>
      <c r="G16" s="7">
        <v>15</v>
      </c>
      <c r="H16" s="27">
        <v>0.05061342592592592</v>
      </c>
    </row>
    <row r="17" spans="1:8" ht="12.75">
      <c r="A17" s="7">
        <v>14</v>
      </c>
      <c r="B17" s="7" t="str">
        <f>VLOOKUP(G17,Engagement!$A$1:$F$54,6)</f>
        <v>EX</v>
      </c>
      <c r="C17" s="26" t="str">
        <f>VLOOKUP(G17,Engagement!$A$1:$F$54,2)</f>
        <v>Garcia Ascension</v>
      </c>
      <c r="D17" s="8" t="str">
        <f>VLOOKUP(G17,Engagement!$A$1:$F$54,3)</f>
        <v>Ecuisses VSP</v>
      </c>
      <c r="E17" s="8" t="str">
        <f>VLOOKUP(G17,Engagement!$A$1:$F$54,4)</f>
        <v>Fazio Saverio</v>
      </c>
      <c r="F17" s="8" t="str">
        <f>VLOOKUP(G17,Engagement!$A$1:$F$54,5)</f>
        <v>Ecuisses VSP</v>
      </c>
      <c r="G17" s="7">
        <v>42</v>
      </c>
      <c r="H17" s="27">
        <v>0.05075231481481481</v>
      </c>
    </row>
    <row r="18" spans="1:8" ht="12.75">
      <c r="A18" s="7">
        <v>15</v>
      </c>
      <c r="B18" s="7" t="str">
        <f>VLOOKUP(G18,Engagement!$A$1:$F$54,6)</f>
        <v>IH</v>
      </c>
      <c r="C18" s="29" t="str">
        <f>VLOOKUP(G18,Engagement!$A$1:$F$54,2)</f>
        <v>Limballe Julien</v>
      </c>
      <c r="D18" s="28" t="str">
        <f>VLOOKUP(G18,Engagement!$A$1:$F$54,3)</f>
        <v>Creusot Vélo Sport</v>
      </c>
      <c r="E18" s="28" t="str">
        <f>VLOOKUP(G18,Engagement!$A$1:$F$54,4)</f>
        <v>Limballe Julien</v>
      </c>
      <c r="F18" s="28" t="str">
        <f>VLOOKUP(G18,Engagement!$A$1:$F$54,5)</f>
        <v>Creusot Vélo Sport</v>
      </c>
      <c r="G18" s="7">
        <v>10</v>
      </c>
      <c r="H18" s="27">
        <v>0.052222222222222225</v>
      </c>
    </row>
    <row r="19" spans="1:8" ht="12.75">
      <c r="A19" s="7">
        <v>16</v>
      </c>
      <c r="B19" s="7" t="str">
        <f>VLOOKUP(G19,Engagement!$A$1:$F$54,6)</f>
        <v>IH</v>
      </c>
      <c r="C19" s="26" t="str">
        <f>VLOOKUP(G19,Engagement!$A$1:$F$54,2)</f>
        <v>Poncet Sebastien</v>
      </c>
      <c r="D19" s="8" t="str">
        <f>VLOOKUP(G19,Engagement!$A$1:$F$54,3)</f>
        <v>VS Joncy</v>
      </c>
      <c r="E19" s="8" t="str">
        <f>VLOOKUP(G19,Engagement!$A$1:$F$54,4)</f>
        <v>Poncet Sebastien</v>
      </c>
      <c r="F19" s="8" t="str">
        <f>VLOOKUP(G19,Engagement!$A$1:$F$54,5)</f>
        <v>VS Joncy</v>
      </c>
      <c r="G19" s="7">
        <v>33</v>
      </c>
      <c r="H19" s="27">
        <v>0.052222222222222225</v>
      </c>
    </row>
    <row r="20" spans="1:8" ht="12.75">
      <c r="A20" s="7">
        <v>17</v>
      </c>
      <c r="B20" s="7" t="str">
        <f>VLOOKUP(G20,Engagement!$A$1:$F$54,6)</f>
        <v>EX</v>
      </c>
      <c r="C20" s="26" t="str">
        <f>VLOOKUP(G20,Engagement!$A$1:$F$54,2)</f>
        <v>Gallo Antoine</v>
      </c>
      <c r="D20" s="8" t="str">
        <f>VLOOKUP(G20,Engagement!$A$1:$F$54,3)</f>
        <v>EA Le Creusot</v>
      </c>
      <c r="E20" s="8" t="str">
        <f>VLOOKUP(G20,Engagement!$A$1:$F$54,4)</f>
        <v>Moreau Celine</v>
      </c>
      <c r="F20" s="8" t="str">
        <f>VLOOKUP(G20,Engagement!$A$1:$F$54,5)</f>
        <v>NL</v>
      </c>
      <c r="G20" s="7">
        <v>35</v>
      </c>
      <c r="H20" s="27">
        <v>0.052314814814814814</v>
      </c>
    </row>
    <row r="21" spans="1:8" ht="12.75">
      <c r="A21" s="7">
        <v>18</v>
      </c>
      <c r="B21" s="7" t="str">
        <f>VLOOKUP(G21,Engagement!$A$1:$F$54,6)</f>
        <v>EH</v>
      </c>
      <c r="C21" s="26" t="str">
        <f>VLOOKUP(G21,Engagement!$A$1:$F$54,2)</f>
        <v>Lemaître Guillaume</v>
      </c>
      <c r="D21" s="8" t="str">
        <f>VLOOKUP(G21,Engagement!$A$1:$F$54,3)</f>
        <v>ASC Fours</v>
      </c>
      <c r="E21" s="8" t="str">
        <f>VLOOKUP(G21,Engagement!$A$1:$F$54,4)</f>
        <v>Lemaître Cédric</v>
      </c>
      <c r="F21" s="8" t="str">
        <f>VLOOKUP(G21,Engagement!$A$1:$F$54,5)</f>
        <v>Ecuisses VSP</v>
      </c>
      <c r="G21" s="7">
        <v>44</v>
      </c>
      <c r="H21" s="27">
        <v>0.05233796296296296</v>
      </c>
    </row>
    <row r="22" spans="1:8" ht="12.75">
      <c r="A22" s="7">
        <v>19</v>
      </c>
      <c r="B22" s="7" t="str">
        <f>VLOOKUP(G22,Engagement!$A$1:$F$54,6)</f>
        <v>EH</v>
      </c>
      <c r="C22" s="29" t="str">
        <f>VLOOKUP(G22,Engagement!$A$1:$F$54,2)</f>
        <v>Limballe Julien</v>
      </c>
      <c r="D22" s="28" t="str">
        <f>VLOOKUP(G22,Engagement!$A$1:$F$54,3)</f>
        <v>Creusot Vélo Sport</v>
      </c>
      <c r="E22" s="28" t="str">
        <f>VLOOKUP(G22,Engagement!$A$1:$F$54,4)</f>
        <v>Maikhaf Ahmed</v>
      </c>
      <c r="F22" s="28" t="str">
        <f>VLOOKUP(G22,Engagement!$A$1:$F$54,5)</f>
        <v>Creusot Vélo Sport</v>
      </c>
      <c r="G22" s="7">
        <v>9</v>
      </c>
      <c r="H22" s="27">
        <v>0.05237268518518518</v>
      </c>
    </row>
    <row r="23" spans="1:8" ht="12.75">
      <c r="A23" s="7">
        <v>20</v>
      </c>
      <c r="B23" s="7" t="str">
        <f>VLOOKUP(G23,Engagement!$A$1:$F$54,6)</f>
        <v>EX</v>
      </c>
      <c r="C23" s="26" t="str">
        <f>VLOOKUP(G23,Engagement!$A$1:$F$54,2)</f>
        <v>Desbois Tiffany</v>
      </c>
      <c r="D23" s="8" t="str">
        <f>VLOOKUP(G23,Engagement!$A$1:$F$54,3)</f>
        <v>NL</v>
      </c>
      <c r="E23" s="8" t="str">
        <f>VLOOKUP(G23,Engagement!$A$1:$F$54,4)</f>
        <v>Desbois Alexandre</v>
      </c>
      <c r="F23" s="8" t="str">
        <f>VLOOKUP(G23,Engagement!$A$1:$F$54,5)</f>
        <v>Ecuisses VSP</v>
      </c>
      <c r="G23" s="7">
        <v>51</v>
      </c>
      <c r="H23" s="27">
        <v>0.05296296296296296</v>
      </c>
    </row>
    <row r="24" spans="1:8" ht="12.75">
      <c r="A24" s="7">
        <v>21</v>
      </c>
      <c r="B24" s="7" t="str">
        <f>VLOOKUP(G24,Engagement!$A$1:$F$54,6)</f>
        <v>EH</v>
      </c>
      <c r="C24" s="26" t="str">
        <f>VLOOKUP(G24,Engagement!$A$1:$F$54,2)</f>
        <v>Lorenzon Gautier</v>
      </c>
      <c r="D24" s="8" t="str">
        <f>VLOOKUP(G24,Engagement!$A$1:$F$54,3)</f>
        <v>Mercurey</v>
      </c>
      <c r="E24" s="8" t="str">
        <f>VLOOKUP(G24,Engagement!$A$1:$F$54,4)</f>
        <v>Palmieri Enzo</v>
      </c>
      <c r="F24" s="8" t="str">
        <f>VLOOKUP(G24,Engagement!$A$1:$F$54,5)</f>
        <v>Team Mercurey</v>
      </c>
      <c r="G24" s="7">
        <v>4</v>
      </c>
      <c r="H24" s="27">
        <v>0.05378472222222222</v>
      </c>
    </row>
    <row r="25" spans="1:8" ht="12.75" customHeight="1">
      <c r="A25" s="7">
        <v>22</v>
      </c>
      <c r="B25" s="7" t="str">
        <f>VLOOKUP(G25,Engagement!$A$1:$F$54,6)</f>
        <v>EX</v>
      </c>
      <c r="C25" s="26" t="str">
        <f>VLOOKUP(G25,Engagement!$A$1:$F$54,2)</f>
        <v>Boyer Sophie</v>
      </c>
      <c r="D25" s="8" t="str">
        <f>VLOOKUP(G25,Engagement!$A$1:$F$54,3)</f>
        <v>Montceau triathlon</v>
      </c>
      <c r="E25" s="8" t="str">
        <f>VLOOKUP(G25,Engagement!$A$1:$F$54,4)</f>
        <v>Boyer Laurent</v>
      </c>
      <c r="F25" s="8" t="str">
        <f>VLOOKUP(G25,Engagement!$A$1:$F$54,5)</f>
        <v>RSV</v>
      </c>
      <c r="G25" s="7">
        <v>32</v>
      </c>
      <c r="H25" s="27">
        <v>0.05472222222222222</v>
      </c>
    </row>
    <row r="26" spans="1:8" ht="12.75" customHeight="1">
      <c r="A26" s="7">
        <v>23</v>
      </c>
      <c r="B26" s="7" t="str">
        <f>VLOOKUP(G26,Engagement!$A$1:$F$54,6)</f>
        <v>IH</v>
      </c>
      <c r="C26" s="26" t="str">
        <f>VLOOKUP(G26,Engagement!$A$1:$F$54,2)</f>
        <v>Gourgin Olivier</v>
      </c>
      <c r="D26" s="8" t="str">
        <f>VLOOKUP(G26,Engagement!$A$1:$F$54,3)</f>
        <v>Velo Club Charollais</v>
      </c>
      <c r="E26" s="8" t="str">
        <f>VLOOKUP(G26,Engagement!$A$1:$F$54,4)</f>
        <v>Gourgin Olivier </v>
      </c>
      <c r="F26" s="8" t="str">
        <f>VLOOKUP(G26,Engagement!$A$1:$F$54,5)</f>
        <v>Velo club Charollais</v>
      </c>
      <c r="G26" s="7">
        <v>18</v>
      </c>
      <c r="H26" s="27">
        <v>0.05486111111111111</v>
      </c>
    </row>
    <row r="27" spans="1:8" ht="12.75" customHeight="1">
      <c r="A27" s="7">
        <v>24</v>
      </c>
      <c r="B27" s="7" t="str">
        <f>VLOOKUP(G27,Engagement!$A$1:$F$54,6)</f>
        <v>EH</v>
      </c>
      <c r="C27" s="26" t="str">
        <f>VLOOKUP(G27,Engagement!$A$1:$F$54,2)</f>
        <v>Nectoux Cédric</v>
      </c>
      <c r="D27" s="8" t="str">
        <f>VLOOKUP(G27,Engagement!$A$1:$F$54,3)</f>
        <v>NL</v>
      </c>
      <c r="E27" s="8" t="str">
        <f>VLOOKUP(G27,Engagement!$A$1:$F$54,4)</f>
        <v>Nectoux Gérard</v>
      </c>
      <c r="F27" s="8" t="str">
        <f>VLOOKUP(G27,Engagement!$A$1:$F$54,5)</f>
        <v>VS Joncy</v>
      </c>
      <c r="G27" s="7">
        <v>28</v>
      </c>
      <c r="H27" s="27">
        <v>0.054953703703703706</v>
      </c>
    </row>
    <row r="28" spans="1:8" ht="12.75" customHeight="1">
      <c r="A28" s="7">
        <v>25</v>
      </c>
      <c r="B28" s="7" t="str">
        <f>VLOOKUP(G28,Engagement!$A$1:$F$54,6)</f>
        <v>IF</v>
      </c>
      <c r="C28" s="26" t="str">
        <f>VLOOKUP(G28,Engagement!$A$1:$F$54,2)</f>
        <v>Garcia Ascension</v>
      </c>
      <c r="D28" s="8" t="str">
        <f>VLOOKUP(G28,Engagement!$A$1:$F$54,3)</f>
        <v>Ecuisses VSP</v>
      </c>
      <c r="E28" s="8" t="str">
        <f>VLOOKUP(G28,Engagement!$A$1:$F$54,4)</f>
        <v>Garcia Ascension </v>
      </c>
      <c r="F28" s="8" t="str">
        <f>VLOOKUP(G28,Engagement!$A$1:$F$54,5)</f>
        <v>Ecuisses VSP</v>
      </c>
      <c r="G28" s="7">
        <v>43</v>
      </c>
      <c r="H28" s="27">
        <v>0.05530092592592593</v>
      </c>
    </row>
    <row r="29" spans="1:8" ht="12.75" customHeight="1">
      <c r="A29" s="7">
        <v>26</v>
      </c>
      <c r="B29" s="7" t="str">
        <f>VLOOKUP(G29,Engagement!$A$1:$F$54,6)</f>
        <v>IH</v>
      </c>
      <c r="C29" s="26" t="str">
        <f>VLOOKUP(G29,Engagement!$A$1:$F$54,2)</f>
        <v>Laporte Benjamin</v>
      </c>
      <c r="D29" s="8" t="str">
        <f>VLOOKUP(G29,Engagement!$A$1:$F$54,3)</f>
        <v>Dijon Single track</v>
      </c>
      <c r="E29" s="8" t="str">
        <f>VLOOKUP(G29,Engagement!$A$1:$F$54,4)</f>
        <v>Laporte Benjamin</v>
      </c>
      <c r="F29" s="8" t="str">
        <f>VLOOKUP(G29,Engagement!$A$1:$F$54,5)</f>
        <v>Dijon Single track</v>
      </c>
      <c r="G29" s="7">
        <v>26</v>
      </c>
      <c r="H29" s="27">
        <v>0.05537037037037037</v>
      </c>
    </row>
    <row r="30" spans="1:8" ht="12.75" customHeight="1">
      <c r="A30" s="7">
        <v>27</v>
      </c>
      <c r="B30" s="7" t="str">
        <f>VLOOKUP(G30,Engagement!$A$1:$F$54,6)</f>
        <v>EX</v>
      </c>
      <c r="C30" s="26" t="str">
        <f>VLOOKUP(G30,Engagement!$A$1:$F$54,2)</f>
        <v>Rabut Catherine</v>
      </c>
      <c r="D30" s="8" t="str">
        <f>VLOOKUP(G30,Engagement!$A$1:$F$54,3)</f>
        <v>Cycling Eco Team Aluze</v>
      </c>
      <c r="E30" s="8" t="str">
        <f>VLOOKUP(G30,Engagement!$A$1:$F$54,4)</f>
        <v>Rabut Sylvain</v>
      </c>
      <c r="F30" s="8" t="str">
        <f>VLOOKUP(G30,Engagement!$A$1:$F$54,5)</f>
        <v>Cycling Eco Team Aluze</v>
      </c>
      <c r="G30" s="7">
        <v>5</v>
      </c>
      <c r="H30" s="27">
        <v>0.05652777777777778</v>
      </c>
    </row>
    <row r="31" spans="1:8" ht="12.75" customHeight="1">
      <c r="A31" s="7">
        <v>28</v>
      </c>
      <c r="B31" s="7" t="str">
        <f>VLOOKUP(G31,Engagement!$A$1:$F$54,6)</f>
        <v>EX</v>
      </c>
      <c r="C31" s="26" t="str">
        <f>VLOOKUP(G31,Engagement!$A$1:$F$54,2)</f>
        <v>Lava Manon</v>
      </c>
      <c r="D31" s="8" t="str">
        <f>VLOOKUP(G31,Engagement!$A$1:$F$54,3)</f>
        <v>NL</v>
      </c>
      <c r="E31" s="8" t="str">
        <f>VLOOKUP(G31,Engagement!$A$1:$F$54,4)</f>
        <v>Noly Pascal</v>
      </c>
      <c r="F31" s="8" t="str">
        <f>VLOOKUP(G31,Engagement!$A$1:$F$54,5)</f>
        <v>VS Joncy</v>
      </c>
      <c r="G31" s="7">
        <v>14</v>
      </c>
      <c r="H31" s="27">
        <v>0.05665509259259259</v>
      </c>
    </row>
    <row r="32" spans="1:8" ht="12.75" customHeight="1">
      <c r="A32" s="7">
        <v>29</v>
      </c>
      <c r="B32" s="7" t="str">
        <f>VLOOKUP(G32,Engagement!$A$1:$F$54,6)</f>
        <v>IH</v>
      </c>
      <c r="C32" s="26" t="str">
        <f>VLOOKUP(G32,Engagement!$A$1:$F$54,2)</f>
        <v>Ruer Stephane</v>
      </c>
      <c r="D32" s="8" t="str">
        <f>VLOOKUP(G32,Engagement!$A$1:$F$54,3)</f>
        <v>Chalon Tri</v>
      </c>
      <c r="E32" s="8" t="str">
        <f>VLOOKUP(G32,Engagement!$A$1:$F$54,4)</f>
        <v>Ruer Stephane</v>
      </c>
      <c r="F32" s="8" t="str">
        <f>VLOOKUP(G32,Engagement!$A$1:$F$54,5)</f>
        <v>Chalon Tri</v>
      </c>
      <c r="G32" s="7">
        <v>11</v>
      </c>
      <c r="H32" s="27">
        <v>0.05665509259259259</v>
      </c>
    </row>
    <row r="33" spans="1:8" ht="12.75" customHeight="1">
      <c r="A33" s="7">
        <v>30</v>
      </c>
      <c r="B33" s="7" t="str">
        <f>VLOOKUP(G33,Engagement!$A$1:$F$54,6)</f>
        <v>IF</v>
      </c>
      <c r="C33" s="26" t="str">
        <f>VLOOKUP(G33,Engagement!$A$1:$F$54,2)</f>
        <v>Demortière Aude</v>
      </c>
      <c r="D33" s="8" t="str">
        <f>VLOOKUP(G33,Engagement!$A$1:$F$54,3)</f>
        <v>Sanvignes Velo Sport</v>
      </c>
      <c r="E33" s="8" t="str">
        <f>VLOOKUP(G33,Engagement!$A$1:$F$54,4)</f>
        <v>Demortière Aude</v>
      </c>
      <c r="F33" s="8" t="str">
        <f>VLOOKUP(G33,Engagement!$A$1:$F$54,5)</f>
        <v>Sanvignes Velo Sport</v>
      </c>
      <c r="G33" s="7">
        <v>19</v>
      </c>
      <c r="H33" s="27">
        <v>0.05686342592592593</v>
      </c>
    </row>
    <row r="34" spans="1:8" ht="12.75" customHeight="1">
      <c r="A34" s="7">
        <v>31</v>
      </c>
      <c r="B34" s="7" t="str">
        <f>VLOOKUP(G34,Engagement!$A$1:$F$54,6)</f>
        <v>IH</v>
      </c>
      <c r="C34" s="26" t="str">
        <f>VLOOKUP(G34,Engagement!$A$1:$F$54,2)</f>
        <v>Robinson Ken</v>
      </c>
      <c r="D34" s="8" t="str">
        <f>VLOOKUP(G34,Engagement!$A$1:$F$54,3)</f>
        <v>VS Joncy</v>
      </c>
      <c r="E34" s="8" t="str">
        <f>VLOOKUP(G34,Engagement!$A$1:$F$54,4)</f>
        <v>Robinson Ken</v>
      </c>
      <c r="F34" s="8" t="str">
        <f>VLOOKUP(G34,Engagement!$A$1:$F$54,5)</f>
        <v>VS Joncy</v>
      </c>
      <c r="G34" s="7">
        <v>25</v>
      </c>
      <c r="H34" s="27">
        <v>0.0571412037037037</v>
      </c>
    </row>
    <row r="35" spans="1:8" ht="12.75" customHeight="1">
      <c r="A35" s="7">
        <v>32</v>
      </c>
      <c r="B35" s="7" t="str">
        <f>VLOOKUP(G35,Engagement!$A$1:$F$54,6)</f>
        <v>EX</v>
      </c>
      <c r="C35" s="26" t="str">
        <f>VLOOKUP(G35,Engagement!$A$1:$F$54,2)</f>
        <v>Poncet Sebastien</v>
      </c>
      <c r="D35" s="8" t="str">
        <f>VLOOKUP(G35,Engagement!$A$1:$F$54,3)</f>
        <v>VS Joncy</v>
      </c>
      <c r="E35" s="8" t="str">
        <f>VLOOKUP(G35,Engagement!$A$1:$F$54,4)</f>
        <v>Noly Fabienne</v>
      </c>
      <c r="F35" s="8" t="str">
        <f>VLOOKUP(G35,Engagement!$A$1:$F$54,5)</f>
        <v>VS Joncy</v>
      </c>
      <c r="G35" s="7">
        <v>34</v>
      </c>
      <c r="H35" s="27">
        <v>0.05721064814814815</v>
      </c>
    </row>
    <row r="36" spans="1:8" ht="12.75" customHeight="1">
      <c r="A36" s="7">
        <v>32</v>
      </c>
      <c r="B36" s="7" t="str">
        <f>VLOOKUP(G36,Engagement!$A$1:$F$54,6)</f>
        <v>IH</v>
      </c>
      <c r="C36" s="26" t="str">
        <f>VLOOKUP(G36,Engagement!$A$1:$F$54,2)</f>
        <v>Tayas Dimitri</v>
      </c>
      <c r="D36" s="8" t="str">
        <f>VLOOKUP(G36,Engagement!$A$1:$F$54,3)</f>
        <v>Chalon Tri</v>
      </c>
      <c r="E36" s="8" t="str">
        <f>VLOOKUP(G36,Engagement!$A$1:$F$54,4)</f>
        <v>Tayas Dimitri</v>
      </c>
      <c r="F36" s="8" t="str">
        <f>VLOOKUP(G36,Engagement!$A$1:$F$54,5)</f>
        <v>Chalon Tri</v>
      </c>
      <c r="G36" s="7">
        <v>45</v>
      </c>
      <c r="H36" s="27">
        <v>0.05755787037037037</v>
      </c>
    </row>
    <row r="37" spans="1:8" ht="12.75" customHeight="1">
      <c r="A37" s="7">
        <v>33</v>
      </c>
      <c r="B37" s="7" t="str">
        <f>VLOOKUP(G37,Engagement!$A$1:$F$54,6)</f>
        <v>IH</v>
      </c>
      <c r="C37" s="26" t="str">
        <f>VLOOKUP(G37,Engagement!$A$1:$F$54,2)</f>
        <v>Dureuil Florian</v>
      </c>
      <c r="D37" s="8" t="str">
        <f>VLOOKUP(G37,Engagement!$A$1:$F$54,3)</f>
        <v>NL</v>
      </c>
      <c r="E37" s="8" t="str">
        <f>VLOOKUP(G37,Engagement!$A$1:$F$54,4)</f>
        <v>Dureuil Florian</v>
      </c>
      <c r="F37" s="8" t="str">
        <f>VLOOKUP(G37,Engagement!$A$1:$F$54,5)</f>
        <v>NL</v>
      </c>
      <c r="G37" s="7">
        <v>6</v>
      </c>
      <c r="H37" s="27">
        <v>0.05771990740740741</v>
      </c>
    </row>
    <row r="38" spans="1:8" ht="12.75" customHeight="1">
      <c r="A38" s="7">
        <v>34</v>
      </c>
      <c r="B38" s="7" t="str">
        <f>VLOOKUP(G38,Engagement!$A$1:$F$54,6)</f>
        <v>EX</v>
      </c>
      <c r="C38" s="26" t="str">
        <f>VLOOKUP(G38,Engagement!$A$1:$F$54,2)</f>
        <v>Robinson Ken</v>
      </c>
      <c r="D38" s="8" t="str">
        <f>VLOOKUP(G38,Engagement!$A$1:$F$54,3)</f>
        <v>VS Joncy</v>
      </c>
      <c r="E38" s="8" t="str">
        <f>VLOOKUP(G38,Engagement!$A$1:$F$54,4)</f>
        <v>Robinson Susan</v>
      </c>
      <c r="F38" s="8" t="str">
        <f>VLOOKUP(G38,Engagement!$A$1:$F$54,5)</f>
        <v>VS Joncy</v>
      </c>
      <c r="G38" s="7">
        <v>24</v>
      </c>
      <c r="H38" s="27">
        <v>0.05898148148148148</v>
      </c>
    </row>
    <row r="39" spans="1:8" ht="12.75" customHeight="1">
      <c r="A39" s="7">
        <v>35</v>
      </c>
      <c r="B39" s="7" t="str">
        <f>VLOOKUP(G39,Engagement!$A$1:$F$54,6)</f>
        <v>IH</v>
      </c>
      <c r="C39" s="26" t="str">
        <f>VLOOKUP(G39,Engagement!$A$1:$F$54,2)</f>
        <v>Gourgin Jean Philippe</v>
      </c>
      <c r="D39" s="8" t="str">
        <f>VLOOKUP(G39,Engagement!$A$1:$F$54,3)</f>
        <v>Velo Club Charollais</v>
      </c>
      <c r="E39" s="8" t="str">
        <f>VLOOKUP(G39,Engagement!$A$1:$F$54,4)</f>
        <v>Gourgin Jean Philippe </v>
      </c>
      <c r="F39" s="8" t="str">
        <f>VLOOKUP(G39,Engagement!$A$1:$F$54,5)</f>
        <v>Velo club Charollais</v>
      </c>
      <c r="G39" s="7">
        <v>17</v>
      </c>
      <c r="H39" s="27">
        <v>0.06074074074074074</v>
      </c>
    </row>
    <row r="40" spans="1:8" ht="12.75" customHeight="1">
      <c r="A40" s="7">
        <v>36</v>
      </c>
      <c r="B40" s="7" t="str">
        <f>VLOOKUP(G40,Engagement!$A$1:$F$54,6)</f>
        <v>EX</v>
      </c>
      <c r="C40" s="26" t="str">
        <f>VLOOKUP(G40,Engagement!$A$1:$F$54,2)</f>
        <v>Fazio Danielle</v>
      </c>
      <c r="D40" s="8" t="str">
        <f>VLOOKUP(G40,Engagement!$A$1:$F$54,3)</f>
        <v>Ecuisses VSP</v>
      </c>
      <c r="E40" s="8" t="str">
        <f>VLOOKUP(G40,Engagement!$A$1:$F$54,4)</f>
        <v>Lamalle Philippe</v>
      </c>
      <c r="F40" s="8" t="str">
        <f>VLOOKUP(G40,Engagement!$A$1:$F$54,5)</f>
        <v>Ecuisses VSP</v>
      </c>
      <c r="G40" s="7">
        <v>38</v>
      </c>
      <c r="H40" s="27">
        <v>0.061446759259259257</v>
      </c>
    </row>
    <row r="41" spans="1:8" ht="12.75" customHeight="1">
      <c r="A41" s="7">
        <v>37</v>
      </c>
      <c r="B41" s="7" t="str">
        <f>VLOOKUP(G41,Engagement!$A$1:$F$54,6)</f>
        <v>IH</v>
      </c>
      <c r="C41" s="26" t="str">
        <f>VLOOKUP(G41,Engagement!$A$1:$F$54,2)</f>
        <v>Bert Fabien</v>
      </c>
      <c r="D41" s="8" t="str">
        <f>VLOOKUP(G41,Engagement!$A$1:$F$54,3)</f>
        <v>VS Joncy</v>
      </c>
      <c r="E41" s="8" t="str">
        <f>VLOOKUP(G41,Engagement!$A$1:$F$54,4)</f>
        <v>Bert Fabien</v>
      </c>
      <c r="F41" s="8" t="str">
        <f>VLOOKUP(G41,Engagement!$A$1:$F$54,5)</f>
        <v>VS Joncy</v>
      </c>
      <c r="G41" s="7">
        <v>29</v>
      </c>
      <c r="H41" s="27">
        <v>0.06195601851851852</v>
      </c>
    </row>
    <row r="42" spans="1:8" ht="12.75" customHeight="1">
      <c r="A42" s="7">
        <v>38</v>
      </c>
      <c r="B42" s="7" t="str">
        <f>VLOOKUP(G42,Engagement!$A$1:$F$54,6)</f>
        <v>IH</v>
      </c>
      <c r="C42" s="26" t="str">
        <f>VLOOKUP(G42,Engagement!$A$1:$F$54,2)</f>
        <v>Dutartre Mathéo</v>
      </c>
      <c r="D42" s="8" t="str">
        <f>VLOOKUP(G42,Engagement!$A$1:$F$54,3)</f>
        <v>Montceau triathlon</v>
      </c>
      <c r="E42" s="8" t="str">
        <f>VLOOKUP(G42,Engagement!$A$1:$F$54,4)</f>
        <v>Dutartre Mathéo</v>
      </c>
      <c r="F42" s="8" t="str">
        <f>VLOOKUP(G42,Engagement!$A$1:$F$54,5)</f>
        <v>Montceau Triathlon</v>
      </c>
      <c r="G42" s="7">
        <v>47</v>
      </c>
      <c r="H42" s="27">
        <v>0.06216435185185185</v>
      </c>
    </row>
    <row r="43" spans="1:8" ht="12.75" customHeight="1">
      <c r="A43" s="7">
        <v>39</v>
      </c>
      <c r="B43" s="7" t="str">
        <f>VLOOKUP(G43,Engagement!$A$1:$F$54,6)</f>
        <v>EX</v>
      </c>
      <c r="C43" s="26" t="str">
        <f>VLOOKUP(G43,Engagement!$A$1:$F$54,2)</f>
        <v>Vaury Manon</v>
      </c>
      <c r="D43" s="8" t="str">
        <f>VLOOKUP(G43,Engagement!$A$1:$F$54,3)</f>
        <v>NL</v>
      </c>
      <c r="E43" s="8" t="str">
        <f>VLOOKUP(G43,Engagement!$A$1:$F$54,4)</f>
        <v>Dubois Thibaud</v>
      </c>
      <c r="F43" s="8" t="str">
        <f>VLOOKUP(G43,Engagement!$A$1:$F$54,5)</f>
        <v>NL</v>
      </c>
      <c r="G43" s="7">
        <v>20</v>
      </c>
      <c r="H43" s="27">
        <v>0.06378472222222223</v>
      </c>
    </row>
    <row r="44" spans="1:8" ht="12.75" customHeight="1">
      <c r="A44" s="7">
        <v>40</v>
      </c>
      <c r="B44" s="7" t="str">
        <f>VLOOKUP(G44,Engagement!$A$1:$F$54,6)</f>
        <v>EX</v>
      </c>
      <c r="C44" s="26" t="str">
        <f>VLOOKUP(G44,Engagement!$A$1:$F$54,2)</f>
        <v>Merle Joëlle</v>
      </c>
      <c r="D44" s="8" t="str">
        <f>VLOOKUP(G44,Engagement!$A$1:$F$54,3)</f>
        <v>VS Joncy</v>
      </c>
      <c r="E44" s="8" t="str">
        <f>VLOOKUP(G44,Engagement!$A$1:$F$54,4)</f>
        <v>Bosc Richard</v>
      </c>
      <c r="F44" s="8" t="str">
        <f>VLOOKUP(G44,Engagement!$A$1:$F$54,5)</f>
        <v>VS Joncy</v>
      </c>
      <c r="G44" s="7">
        <v>31</v>
      </c>
      <c r="H44" s="27">
        <v>0.0639699074074074</v>
      </c>
    </row>
    <row r="45" spans="1:8" ht="12.75" customHeight="1">
      <c r="A45" s="7">
        <v>41</v>
      </c>
      <c r="B45" s="7" t="str">
        <f>VLOOKUP(G45,Engagement!$A$1:$F$54,6)</f>
        <v>EF</v>
      </c>
      <c r="C45" s="29" t="str">
        <f>VLOOKUP(G45,Engagement!$A$1:$F$54,2)</f>
        <v>Landré Cathy</v>
      </c>
      <c r="D45" s="28" t="str">
        <f>VLOOKUP(G45,Engagement!$A$1:$F$54,3)</f>
        <v>Creusot Vélo Sport</v>
      </c>
      <c r="E45" s="28" t="str">
        <f>VLOOKUP(G45,Engagement!$A$1:$F$54,4)</f>
        <v>Paillard Laure </v>
      </c>
      <c r="F45" s="28" t="str">
        <f>VLOOKUP(G45,Engagement!$A$1:$F$54,5)</f>
        <v>Creusot Vélo Sport</v>
      </c>
      <c r="G45" s="7">
        <v>39</v>
      </c>
      <c r="H45" s="27">
        <v>0.064375</v>
      </c>
    </row>
    <row r="46" spans="1:8" ht="12.75" customHeight="1">
      <c r="A46" s="7">
        <v>42</v>
      </c>
      <c r="B46" s="7" t="str">
        <f>VLOOKUP(G46,Engagement!$A$1:$F$54,6)</f>
        <v>IH</v>
      </c>
      <c r="C46" s="26" t="str">
        <f>VLOOKUP(G46,Engagement!$A$1:$F$54,2)</f>
        <v>Lescure Nathan</v>
      </c>
      <c r="D46" s="8" t="str">
        <f>VLOOKUP(G46,Engagement!$A$1:$F$54,3)</f>
        <v>Chalon Tri</v>
      </c>
      <c r="E46" s="8" t="str">
        <f>VLOOKUP(G46,Engagement!$A$1:$F$54,4)</f>
        <v>Lescure Nathan</v>
      </c>
      <c r="F46" s="8" t="str">
        <f>VLOOKUP(G46,Engagement!$A$1:$F$54,5)</f>
        <v>Chalon Tri</v>
      </c>
      <c r="G46" s="7">
        <v>13</v>
      </c>
      <c r="H46" s="27">
        <v>0.06465277777777778</v>
      </c>
    </row>
    <row r="47" spans="1:8" ht="12.75" customHeight="1">
      <c r="A47" s="7">
        <v>43</v>
      </c>
      <c r="B47" s="7" t="str">
        <f>VLOOKUP(G47,Engagement!$A$1:$F$54,6)</f>
        <v>IF</v>
      </c>
      <c r="C47" s="26" t="str">
        <f>VLOOKUP(G47,Engagement!$A$1:$F$54,2)</f>
        <v>Lukowitz Nicole</v>
      </c>
      <c r="D47" s="8" t="str">
        <f>VLOOKUP(G47,Engagement!$A$1:$F$54,3)</f>
        <v>Montceau triathlon</v>
      </c>
      <c r="E47" s="8" t="str">
        <f>VLOOKUP(G47,Engagement!$A$1:$F$54,4)</f>
        <v>Lukowitz Nicole</v>
      </c>
      <c r="F47" s="8" t="str">
        <f>VLOOKUP(G47,Engagement!$A$1:$F$54,5)</f>
        <v>Montceau Triathlon</v>
      </c>
      <c r="G47" s="7">
        <v>46</v>
      </c>
      <c r="H47" s="27">
        <v>0.06471064814814814</v>
      </c>
    </row>
    <row r="48" spans="1:8" ht="12.75" customHeight="1">
      <c r="A48" s="7">
        <v>44</v>
      </c>
      <c r="B48" s="7" t="str">
        <f>VLOOKUP(G48,Engagement!$A$1:$F$54,6)</f>
        <v>IF</v>
      </c>
      <c r="C48" s="26" t="str">
        <f>VLOOKUP(G48,Engagement!$A$1:$F$54,2)</f>
        <v>Vaury Alice</v>
      </c>
      <c r="D48" s="8" t="str">
        <f>VLOOKUP(G48,Engagement!$A$1:$F$54,3)</f>
        <v>Berck Opale Sud Triathlon</v>
      </c>
      <c r="E48" s="8" t="str">
        <f>VLOOKUP(G48,Engagement!$A$1:$F$54,4)</f>
        <v>Vaury Alice</v>
      </c>
      <c r="F48" s="8" t="str">
        <f>VLOOKUP(G48,Engagement!$A$1:$F$54,5)</f>
        <v>Berck Opale Sud Triathlon</v>
      </c>
      <c r="G48" s="7">
        <v>21</v>
      </c>
      <c r="H48" s="27" t="s">
        <v>117</v>
      </c>
    </row>
    <row r="49" spans="1:8" ht="17.25" customHeight="1">
      <c r="A49" s="30" t="s">
        <v>118</v>
      </c>
      <c r="B49" s="30"/>
      <c r="C49" s="30"/>
      <c r="D49" s="30"/>
      <c r="E49" s="30"/>
      <c r="F49" s="30"/>
      <c r="G49" s="30"/>
      <c r="H49" s="30"/>
    </row>
    <row r="50" spans="1:8" ht="12.75" customHeight="1">
      <c r="A50" s="7">
        <v>1</v>
      </c>
      <c r="B50" s="7" t="str">
        <f>VLOOKUP(G50,Engagement!$A$1:$F$54,6)</f>
        <v>M</v>
      </c>
      <c r="C50" s="26" t="str">
        <f>VLOOKUP(G50,Engagement!$A$1:$F$54,2)</f>
        <v>Vaury Pierre</v>
      </c>
      <c r="D50" s="8" t="str">
        <f>VLOOKUP(G50,Engagement!$A$1:$F$54,3)</f>
        <v>Velo Club Montcellien</v>
      </c>
      <c r="E50" s="8" t="str">
        <f>VLOOKUP(G50,Engagement!$A$1:$F$54,4)</f>
        <v>Vaury Pierre</v>
      </c>
      <c r="F50" s="8" t="str">
        <f>VLOOKUP(G50,Engagement!$A$1:$F$54,5)</f>
        <v>Velo Club Montcellien</v>
      </c>
      <c r="G50" s="7">
        <v>22</v>
      </c>
      <c r="H50" s="27">
        <v>0.04131944444444444</v>
      </c>
    </row>
    <row r="51" spans="1:8" ht="12.75" customHeight="1">
      <c r="A51" s="7">
        <v>2</v>
      </c>
      <c r="B51" s="7" t="str">
        <f>VLOOKUP(G51,Engagement!$A$1:$F$54,6)</f>
        <v>M</v>
      </c>
      <c r="C51" s="26" t="str">
        <f>VLOOKUP(G51,Engagement!$A$1:$F$54,2)</f>
        <v>Auvray Mattis</v>
      </c>
      <c r="D51" s="8" t="str">
        <f>VLOOKUP(G51,Engagement!$A$1:$F$54,3)</f>
        <v>VS Joncy</v>
      </c>
      <c r="E51" s="8" t="str">
        <f>VLOOKUP(G51,Engagement!$A$1:$F$54,4)</f>
        <v>Thivent Simon</v>
      </c>
      <c r="F51" s="8" t="str">
        <f>VLOOKUP(G51,Engagement!$A$1:$F$54,5)</f>
        <v>VS Joncy</v>
      </c>
      <c r="G51" s="7">
        <v>48</v>
      </c>
      <c r="H51" s="27">
        <v>0.04185185185185185</v>
      </c>
    </row>
    <row r="52" spans="1:8" ht="12.75" customHeight="1">
      <c r="A52" s="7">
        <v>3</v>
      </c>
      <c r="B52" s="7" t="str">
        <f>VLOOKUP(G52,Engagement!$A$1:$F$54,6)</f>
        <v>M</v>
      </c>
      <c r="C52" s="26" t="str">
        <f>VLOOKUP(G52,Engagement!$A$1:$F$54,2)</f>
        <v>Grosjean Emilien</v>
      </c>
      <c r="D52" s="8" t="str">
        <f>VLOOKUP(G52,Engagement!$A$1:$F$54,3)</f>
        <v>VS Joncy</v>
      </c>
      <c r="E52" s="8" t="str">
        <f>VLOOKUP(G52,Engagement!$A$1:$F$54,4)</f>
        <v>Auvray Gaël</v>
      </c>
      <c r="F52" s="8" t="str">
        <f>VLOOKUP(G52,Engagement!$A$1:$F$54,5)</f>
        <v>Montceau Triathlon</v>
      </c>
      <c r="G52" s="7">
        <v>49</v>
      </c>
      <c r="H52" s="27">
        <v>0.043506944444444445</v>
      </c>
    </row>
    <row r="53" spans="1:8" ht="12.75" customHeight="1">
      <c r="A53" s="7">
        <v>4</v>
      </c>
      <c r="B53" s="7" t="str">
        <f>VLOOKUP(G53,Engagement!$A$1:$F$54,6)</f>
        <v>M</v>
      </c>
      <c r="C53" s="26" t="str">
        <f>VLOOKUP(G53,Engagement!$A$1:$F$54,2)</f>
        <v>Landré Antonin</v>
      </c>
      <c r="D53" s="8" t="str">
        <f>VLOOKUP(G53,Engagement!$A$1:$F$54,3)</f>
        <v>Creusot Triathlon</v>
      </c>
      <c r="E53" s="8" t="str">
        <f>VLOOKUP(G53,Engagement!$A$1:$F$54,4)</f>
        <v>Landré Antonin</v>
      </c>
      <c r="F53" s="8" t="str">
        <f>VLOOKUP(G53,Engagement!$A$1:$F$54,5)</f>
        <v>Creusot Triathlon</v>
      </c>
      <c r="G53" s="7">
        <v>50</v>
      </c>
      <c r="H53" s="27">
        <v>0.04835648148148148</v>
      </c>
    </row>
    <row r="54" spans="1:8" ht="12.75" customHeight="1">
      <c r="A54" s="7">
        <v>5</v>
      </c>
      <c r="B54" s="7" t="str">
        <f>VLOOKUP(G54,Engagement!$A$1:$F$54,6)</f>
        <v>M</v>
      </c>
      <c r="C54" s="26" t="str">
        <f>VLOOKUP(G54,Engagement!$A$1:$F$54,2)</f>
        <v>Ruer Alexandre</v>
      </c>
      <c r="D54" s="8" t="str">
        <f>VLOOKUP(G54,Engagement!$A$1:$F$54,3)</f>
        <v>Chalon Tri</v>
      </c>
      <c r="E54" s="8" t="str">
        <f>VLOOKUP(G54,Engagement!$A$1:$F$54,4)</f>
        <v>Ruer Alexandre</v>
      </c>
      <c r="F54" s="8" t="str">
        <f>VLOOKUP(G54,Engagement!$A$1:$F$54,5)</f>
        <v>Chalon Tri</v>
      </c>
      <c r="G54" s="7">
        <v>12</v>
      </c>
      <c r="H54" s="27">
        <v>0.050972222222222224</v>
      </c>
    </row>
    <row r="55" spans="1:8" ht="12.75">
      <c r="A55" s="7">
        <v>6</v>
      </c>
      <c r="B55" s="7" t="str">
        <f>VLOOKUP(G55,Engagement!$A$1:$F$54,6)</f>
        <v>M</v>
      </c>
      <c r="C55" s="26" t="str">
        <f>VLOOKUP(G55,Engagement!$A$1:$F$54,2)</f>
        <v>Ghesquière Tom</v>
      </c>
      <c r="D55" s="8" t="str">
        <f>VLOOKUP(G55,Engagement!$A$1:$F$54,3)</f>
        <v>Montceau triathlon</v>
      </c>
      <c r="E55" s="8" t="str">
        <f>VLOOKUP(G55,Engagement!$A$1:$F$54,4)</f>
        <v>Marmorat Alexandre</v>
      </c>
      <c r="F55" s="8" t="str">
        <f>VLOOKUP(G55,Engagement!$A$1:$F$54,5)</f>
        <v>NL</v>
      </c>
      <c r="G55" s="7">
        <v>36</v>
      </c>
      <c r="H55" s="27">
        <v>0.06471064814814814</v>
      </c>
    </row>
  </sheetData>
  <sheetProtection selectLockedCells="1" selectUnlockedCells="1"/>
  <mergeCells count="3">
    <mergeCell ref="A1:H1"/>
    <mergeCell ref="A2:H2"/>
    <mergeCell ref="A49:H49"/>
  </mergeCells>
  <printOptions horizontalCentered="1"/>
  <pageMargins left="0.19652777777777777" right="0.19652777777777777" top="0.4097222222222222" bottom="0.7298611111111111" header="0.5118055555555555" footer="0.5"/>
  <pageSetup horizontalDpi="300" verticalDpi="300" orientation="portrait" paperSize="9" scale="80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1">
      <selection activeCell="G16" sqref="G16"/>
    </sheetView>
  </sheetViews>
  <sheetFormatPr defaultColWidth="11.421875" defaultRowHeight="12.75"/>
  <cols>
    <col min="1" max="1" width="6.28125" style="0" customWidth="1"/>
    <col min="2" max="2" width="7.7109375" style="20" customWidth="1"/>
    <col min="3" max="3" width="30.00390625" style="0" customWidth="1"/>
    <col min="4" max="4" width="31.00390625" style="0" customWidth="1"/>
    <col min="5" max="5" width="8.7109375" style="0" customWidth="1"/>
    <col min="6" max="6" width="9.57421875" style="0" customWidth="1"/>
    <col min="7" max="7" width="13.00390625" style="0" customWidth="1"/>
    <col min="8" max="8" width="17.00390625" style="0" customWidth="1"/>
  </cols>
  <sheetData>
    <row r="1" spans="1:6" ht="12.75">
      <c r="A1" s="2"/>
      <c r="B1" s="2"/>
      <c r="C1" s="2"/>
      <c r="D1" s="2"/>
      <c r="E1" s="2"/>
      <c r="F1" s="2"/>
    </row>
    <row r="2" spans="1:6" ht="12.75">
      <c r="A2" s="31" t="s">
        <v>119</v>
      </c>
      <c r="B2" s="31"/>
      <c r="C2" s="31"/>
      <c r="D2" s="31"/>
      <c r="E2" s="31"/>
      <c r="F2" s="31"/>
    </row>
    <row r="3" spans="1:6" ht="12.75">
      <c r="A3" s="4" t="s">
        <v>114</v>
      </c>
      <c r="B3" s="4" t="s">
        <v>6</v>
      </c>
      <c r="C3" s="4" t="s">
        <v>3</v>
      </c>
      <c r="D3" s="4" t="s">
        <v>4</v>
      </c>
      <c r="E3" s="4" t="s">
        <v>115</v>
      </c>
      <c r="F3" s="4" t="s">
        <v>116</v>
      </c>
    </row>
    <row r="4" spans="1:6" ht="12.75">
      <c r="A4" s="32">
        <v>1</v>
      </c>
      <c r="B4" s="32" t="str">
        <f>VLOOKUP(E4,Engagement!$A$1:$F$54,6)</f>
        <v>EX</v>
      </c>
      <c r="C4" s="33" t="str">
        <f>VLOOKUP(E4,Engagement!$A$1:$F$54,2)</f>
        <v>Gallo Antoine</v>
      </c>
      <c r="D4" s="34" t="str">
        <f>VLOOKUP(E4,Engagement!$A$1:$F$54,3)</f>
        <v>EA Le Creusot</v>
      </c>
      <c r="E4" s="32">
        <v>35</v>
      </c>
      <c r="F4" s="35" t="s">
        <v>120</v>
      </c>
    </row>
    <row r="5" spans="1:6" ht="12.75">
      <c r="A5" s="5">
        <v>2</v>
      </c>
      <c r="B5" s="5" t="str">
        <f>VLOOKUP(E5,Engagement!$A$1:$F$54,6)</f>
        <v>IH</v>
      </c>
      <c r="C5" s="36" t="str">
        <f>VLOOKUP(E5,Engagement!$A$1:$F$54,2)</f>
        <v>Domanico Baptiste</v>
      </c>
      <c r="D5" s="6" t="str">
        <f>VLOOKUP(E5,Engagement!$A$1:$F$54,3)</f>
        <v>EA Le Creusot</v>
      </c>
      <c r="E5" s="5">
        <v>7</v>
      </c>
      <c r="F5" s="37">
        <v>1.1176041666666667</v>
      </c>
    </row>
    <row r="6" spans="1:6" ht="12.75">
      <c r="A6" s="5">
        <v>3</v>
      </c>
      <c r="B6" s="5" t="str">
        <f>VLOOKUP(E6,Engagement!$A$1:$F$54,6)</f>
        <v>IH</v>
      </c>
      <c r="C6" s="36" t="str">
        <f>VLOOKUP(E6,Engagement!$A$1:$F$54,2)</f>
        <v>Dureuil Gaël</v>
      </c>
      <c r="D6" s="6" t="str">
        <f>VLOOKUP(E6,Engagement!$A$1:$F$54,3)</f>
        <v>UV Chalon</v>
      </c>
      <c r="E6" s="5">
        <v>1</v>
      </c>
      <c r="F6" s="5" t="s">
        <v>121</v>
      </c>
    </row>
    <row r="7" spans="1:6" ht="12.75">
      <c r="A7" s="5">
        <v>4</v>
      </c>
      <c r="B7" s="5" t="str">
        <f>VLOOKUP(E7,Engagement!$A$1:$F$54,6)</f>
        <v>EH</v>
      </c>
      <c r="C7" s="36" t="str">
        <f>VLOOKUP(E7,Engagement!$A$1:$F$54,2)</f>
        <v>Debontin Vincent</v>
      </c>
      <c r="D7" s="6" t="str">
        <f>VLOOKUP(E7,Engagement!$A$1:$F$54,3)</f>
        <v>EA Le Creusot</v>
      </c>
      <c r="E7" s="5">
        <v>3</v>
      </c>
      <c r="F7" s="37" t="s">
        <v>122</v>
      </c>
    </row>
    <row r="8" spans="1:6" ht="12.75">
      <c r="A8" s="5">
        <v>5</v>
      </c>
      <c r="B8" s="5" t="str">
        <f>VLOOKUP(E8,Engagement!$A$1:$F$54,6)</f>
        <v>EH</v>
      </c>
      <c r="C8" s="36" t="str">
        <f>VLOOKUP(E8,Engagement!$A$1:$F$54,2)</f>
        <v>De Almeida Alexis</v>
      </c>
      <c r="D8" s="6" t="str">
        <f>VLOOKUP(E8,Engagement!$A$1:$F$54,3)</f>
        <v>EA Le Creusot</v>
      </c>
      <c r="E8" s="5">
        <v>16</v>
      </c>
      <c r="F8" s="37" t="s">
        <v>123</v>
      </c>
    </row>
    <row r="9" spans="1:6" ht="12.75">
      <c r="A9" s="5">
        <v>6</v>
      </c>
      <c r="B9" s="5" t="str">
        <f>VLOOKUP(E9,Engagement!$A$1:$F$54,6)</f>
        <v>IH</v>
      </c>
      <c r="C9" s="36" t="str">
        <f>VLOOKUP(E9,Engagement!$A$1:$F$54,2)</f>
        <v>Spohr Florian</v>
      </c>
      <c r="D9" s="6" t="str">
        <f>VLOOKUP(E9,Engagement!$A$1:$F$54,3)</f>
        <v>Velo Club Charollais</v>
      </c>
      <c r="E9" s="5">
        <v>27</v>
      </c>
      <c r="F9" s="5" t="s">
        <v>124</v>
      </c>
    </row>
    <row r="10" spans="1:6" ht="12.75">
      <c r="A10" s="5">
        <v>7</v>
      </c>
      <c r="B10" s="5" t="str">
        <f>VLOOKUP(E10,Engagement!$A$1:$F$54,6)</f>
        <v>IH</v>
      </c>
      <c r="C10" s="38" t="str">
        <f>VLOOKUP(E10,Engagement!$A$1:$F$54,2)</f>
        <v>Limballe Julien</v>
      </c>
      <c r="D10" s="28" t="str">
        <f>VLOOKUP(E10,Engagement!$A$1:$F$54,3)</f>
        <v>Creusot Vélo Sport</v>
      </c>
      <c r="E10" s="5">
        <v>10</v>
      </c>
      <c r="F10" s="37">
        <v>1.310451388888889</v>
      </c>
    </row>
    <row r="11" spans="1:6" ht="12.75">
      <c r="A11" s="5">
        <v>8</v>
      </c>
      <c r="B11" s="5" t="str">
        <f>VLOOKUP(E11,Engagement!$A$1:$F$54,6)</f>
        <v>M</v>
      </c>
      <c r="C11" s="39" t="str">
        <f>VLOOKUP(E11,Engagement!$A$1:$F$54,2)</f>
        <v>Vaury Pierre</v>
      </c>
      <c r="D11" s="40" t="str">
        <f>VLOOKUP(E11,Engagement!$A$1:$F$54,3)</f>
        <v>Velo Club Montcellien</v>
      </c>
      <c r="E11" s="5">
        <v>22</v>
      </c>
      <c r="F11" s="37" t="s">
        <v>125</v>
      </c>
    </row>
    <row r="12" spans="1:6" ht="12.75">
      <c r="A12" s="5">
        <v>9</v>
      </c>
      <c r="B12" s="5" t="str">
        <f>VLOOKUP(E12,Engagement!$A$1:$F$54,6)</f>
        <v>EH</v>
      </c>
      <c r="C12" s="36" t="str">
        <f>VLOOKUP(E12,Engagement!$A$1:$F$54,2)</f>
        <v>Coulon Antonin</v>
      </c>
      <c r="D12" s="6" t="str">
        <f>VLOOKUP(E12,Engagement!$A$1:$F$54,3)</f>
        <v>Ecuisses VSP</v>
      </c>
      <c r="E12" s="5">
        <v>41</v>
      </c>
      <c r="F12" s="37" t="s">
        <v>126</v>
      </c>
    </row>
    <row r="13" spans="1:6" ht="12.75">
      <c r="A13" s="5">
        <v>10</v>
      </c>
      <c r="B13" s="5" t="str">
        <f>VLOOKUP(E13,Engagement!$A$1:$F$54,6)</f>
        <v>IH</v>
      </c>
      <c r="C13" s="36" t="str">
        <f>VLOOKUP(E13,Engagement!$A$1:$F$54,2)</f>
        <v>Dureuil Florian</v>
      </c>
      <c r="D13" s="6" t="str">
        <f>VLOOKUP(E13,Engagement!$A$1:$F$54,3)</f>
        <v>NL</v>
      </c>
      <c r="E13" s="5">
        <v>6</v>
      </c>
      <c r="F13" s="37" t="s">
        <v>127</v>
      </c>
    </row>
    <row r="14" spans="1:6" ht="12.75">
      <c r="A14" s="5">
        <v>11</v>
      </c>
      <c r="B14" s="5" t="str">
        <f>VLOOKUP(E14,Engagement!$A$1:$F$54,6)</f>
        <v>M</v>
      </c>
      <c r="C14" s="39" t="str">
        <f>VLOOKUP(E14,Engagement!$A$1:$F$54,2)</f>
        <v>Grosjean Emilien</v>
      </c>
      <c r="D14" s="40" t="str">
        <f>VLOOKUP(E14,Engagement!$A$1:$F$54,3)</f>
        <v>VS Joncy</v>
      </c>
      <c r="E14" s="5">
        <v>49</v>
      </c>
      <c r="F14" s="5" t="s">
        <v>128</v>
      </c>
    </row>
    <row r="15" spans="1:6" ht="12.75">
      <c r="A15" s="5">
        <v>12</v>
      </c>
      <c r="B15" s="5" t="str">
        <f>VLOOKUP(E15,Engagement!$A$1:$F$54,6)</f>
        <v>EH</v>
      </c>
      <c r="C15" s="36" t="str">
        <f>VLOOKUP(E15,Engagement!$A$1:$F$54,2)</f>
        <v>Lava Jonathan</v>
      </c>
      <c r="D15" s="6" t="str">
        <f>VLOOKUP(E15,Engagement!$A$1:$F$54,3)</f>
        <v>NL</v>
      </c>
      <c r="E15" s="5">
        <v>2</v>
      </c>
      <c r="F15" s="37" t="s">
        <v>129</v>
      </c>
    </row>
    <row r="16" spans="1:6" ht="12.75">
      <c r="A16" s="5">
        <v>13</v>
      </c>
      <c r="B16" s="5" t="str">
        <f>VLOOKUP(E16,Engagement!$A$1:$F$54,6)</f>
        <v>IH</v>
      </c>
      <c r="C16" s="36" t="str">
        <f>VLOOKUP(E16,Engagement!$A$1:$F$54,2)</f>
        <v>Bonnardot Alexis</v>
      </c>
      <c r="D16" s="6" t="str">
        <f>VLOOKUP(E16,Engagement!$A$1:$F$54,3)</f>
        <v>Montceau triathlon</v>
      </c>
      <c r="E16" s="5">
        <v>15</v>
      </c>
      <c r="F16" s="37">
        <v>1.3534722222222222</v>
      </c>
    </row>
    <row r="17" spans="1:6" ht="12.75">
      <c r="A17" s="5">
        <v>14</v>
      </c>
      <c r="B17" s="5" t="str">
        <f>VLOOKUP(E17,Engagement!$A$1:$F$54,6)</f>
        <v>IF</v>
      </c>
      <c r="C17" s="36" t="str">
        <f>VLOOKUP(E17,Engagement!$A$1:$F$54,2)</f>
        <v>Garcia Ascension</v>
      </c>
      <c r="D17" s="6" t="str">
        <f>VLOOKUP(E17,Engagement!$A$1:$F$54,3)</f>
        <v>Ecuisses VSP</v>
      </c>
      <c r="E17" s="5">
        <v>43</v>
      </c>
      <c r="F17" s="37">
        <v>1.356238425925926</v>
      </c>
    </row>
    <row r="18" spans="1:6" ht="12.75">
      <c r="A18" s="5">
        <v>15</v>
      </c>
      <c r="B18" s="5" t="str">
        <f>VLOOKUP(E18,Engagement!$A$1:$F$54,6)</f>
        <v>EH</v>
      </c>
      <c r="C18" s="36" t="str">
        <f>VLOOKUP(E18,Engagement!$A$1:$F$54,2)</f>
        <v>Derain Jean</v>
      </c>
      <c r="D18" s="6" t="str">
        <f>VLOOKUP(E18,Engagement!$A$1:$F$54,3)</f>
        <v>Ecuisses VSP</v>
      </c>
      <c r="E18" s="5">
        <v>37</v>
      </c>
      <c r="F18" s="37" t="s">
        <v>130</v>
      </c>
    </row>
    <row r="19" spans="1:6" ht="12.75">
      <c r="A19" s="5">
        <v>16</v>
      </c>
      <c r="B19" s="5" t="str">
        <f>VLOOKUP(E19,Engagement!$A$1:$F$54,6)</f>
        <v>IH</v>
      </c>
      <c r="C19" s="36" t="str">
        <f>VLOOKUP(E19,Engagement!$A$1:$F$54,2)</f>
        <v>Poncet Sebastien</v>
      </c>
      <c r="D19" s="6" t="str">
        <f>VLOOKUP(E19,Engagement!$A$1:$F$54,3)</f>
        <v>VS Joncy</v>
      </c>
      <c r="E19" s="5">
        <v>33</v>
      </c>
      <c r="F19" s="37">
        <v>1.3858912037037037</v>
      </c>
    </row>
    <row r="20" spans="1:6" ht="12.75">
      <c r="A20" s="5">
        <v>17</v>
      </c>
      <c r="B20" s="5" t="str">
        <f>VLOOKUP(E20,Engagement!$A$1:$F$54,6)</f>
        <v>EH</v>
      </c>
      <c r="C20" s="36" t="str">
        <f>VLOOKUP(E20,Engagement!$A$1:$F$54,2)</f>
        <v>Dion Laurent</v>
      </c>
      <c r="D20" s="6" t="str">
        <f>VLOOKUP(E20,Engagement!$A$1:$F$54,3)</f>
        <v>Chalon Tri</v>
      </c>
      <c r="E20" s="5">
        <v>40</v>
      </c>
      <c r="F20" s="41" t="s">
        <v>131</v>
      </c>
    </row>
    <row r="21" spans="1:6" ht="12.75">
      <c r="A21" s="5">
        <v>18</v>
      </c>
      <c r="B21" s="5" t="str">
        <f>VLOOKUP(E21,Engagement!$A$1:$F$54,6)</f>
        <v>IH</v>
      </c>
      <c r="C21" s="36" t="str">
        <f>VLOOKUP(E21,Engagement!$A$1:$F$54,2)</f>
        <v>Tayas Dimitri</v>
      </c>
      <c r="D21" s="6" t="str">
        <f>VLOOKUP(E21,Engagement!$A$1:$F$54,3)</f>
        <v>Chalon Tri</v>
      </c>
      <c r="E21" s="5">
        <v>45</v>
      </c>
      <c r="F21" s="37">
        <v>1.3980902777777777</v>
      </c>
    </row>
    <row r="22" spans="1:6" ht="12.75">
      <c r="A22" s="5">
        <v>19</v>
      </c>
      <c r="B22" s="5" t="str">
        <f>VLOOKUP(E22,Engagement!$A$1:$F$54,6)</f>
        <v>M</v>
      </c>
      <c r="C22" s="39" t="str">
        <f>VLOOKUP(E22,Engagement!$A$1:$F$54,2)</f>
        <v>Auvray Mattis</v>
      </c>
      <c r="D22" s="40" t="str">
        <f>VLOOKUP(E22,Engagement!$A$1:$F$54,3)</f>
        <v>VS Joncy</v>
      </c>
      <c r="E22" s="5">
        <v>48</v>
      </c>
      <c r="F22" s="37">
        <v>1.4159375</v>
      </c>
    </row>
    <row r="23" spans="1:6" ht="12.75">
      <c r="A23" s="5">
        <v>20</v>
      </c>
      <c r="B23" s="5" t="str">
        <f>VLOOKUP(E23,Engagement!$A$1:$F$54,6)</f>
        <v>EX</v>
      </c>
      <c r="C23" s="36" t="str">
        <f>VLOOKUP(E23,Engagement!$A$1:$F$54,2)</f>
        <v>Robinson Ken</v>
      </c>
      <c r="D23" s="6" t="str">
        <f>VLOOKUP(E23,Engagement!$A$1:$F$54,3)</f>
        <v>VS Joncy</v>
      </c>
      <c r="E23" s="5">
        <v>24</v>
      </c>
      <c r="F23" s="41" t="s">
        <v>132</v>
      </c>
    </row>
    <row r="24" spans="1:6" ht="12.75">
      <c r="A24" s="5">
        <v>21</v>
      </c>
      <c r="B24" s="5" t="str">
        <f>VLOOKUP(E24,Engagement!$A$1:$F$54,6)</f>
        <v>IH</v>
      </c>
      <c r="C24" s="36" t="str">
        <f>VLOOKUP(E24,Engagement!$A$1:$F$54,2)</f>
        <v>Laporte Benjamin</v>
      </c>
      <c r="D24" s="6" t="str">
        <f>VLOOKUP(E24,Engagement!$A$1:$F$54,3)</f>
        <v>Dijon Single track</v>
      </c>
      <c r="E24" s="5">
        <v>26</v>
      </c>
      <c r="F24" s="37">
        <v>1.4305555555555556</v>
      </c>
    </row>
    <row r="25" spans="1:6" ht="12.75">
      <c r="A25" s="5">
        <v>22</v>
      </c>
      <c r="B25" s="5" t="str">
        <f>VLOOKUP(E25,Engagement!$A$1:$F$54,6)</f>
        <v>IH</v>
      </c>
      <c r="C25" s="36" t="str">
        <f>VLOOKUP(E25,Engagement!$A$1:$F$54,2)</f>
        <v>Gourgin Olivier</v>
      </c>
      <c r="D25" s="6" t="str">
        <f>VLOOKUP(E25,Engagement!$A$1:$F$54,3)</f>
        <v>Velo Club Charollais</v>
      </c>
      <c r="E25" s="5">
        <v>18</v>
      </c>
      <c r="F25" s="37" t="s">
        <v>133</v>
      </c>
    </row>
    <row r="26" spans="1:6" ht="12.75">
      <c r="A26" s="5">
        <v>23</v>
      </c>
      <c r="B26" s="5" t="str">
        <f>VLOOKUP(E26,Engagement!$A$1:$F$54,6)</f>
        <v>EX</v>
      </c>
      <c r="C26" s="36" t="str">
        <f>VLOOKUP(E26,Engagement!$A$1:$F$54,2)</f>
        <v>Demortière Aude</v>
      </c>
      <c r="D26" s="6" t="str">
        <f>VLOOKUP(E26,Engagement!$A$1:$F$54,3)</f>
        <v>Sanvignes Velo Sport</v>
      </c>
      <c r="E26" s="5">
        <v>23</v>
      </c>
      <c r="F26" s="41">
        <v>1.4593749999999999</v>
      </c>
    </row>
    <row r="27" spans="1:6" ht="12.75">
      <c r="A27" s="5">
        <v>24</v>
      </c>
      <c r="B27" s="5" t="str">
        <f>VLOOKUP(E27,Engagement!$A$1:$F$54,6)</f>
        <v>EH</v>
      </c>
      <c r="C27" s="36" t="str">
        <f>VLOOKUP(E27,Engagement!$A$1:$F$54,2)</f>
        <v>Lemaître Guillaume</v>
      </c>
      <c r="D27" s="6" t="str">
        <f>VLOOKUP(E27,Engagement!$A$1:$F$54,3)</f>
        <v>ASC Fours</v>
      </c>
      <c r="E27" s="5">
        <v>44</v>
      </c>
      <c r="F27" s="37">
        <v>1.461678240740741</v>
      </c>
    </row>
    <row r="28" spans="1:6" ht="12.75">
      <c r="A28" s="5">
        <v>25</v>
      </c>
      <c r="B28" s="5" t="str">
        <f>VLOOKUP(E28,Engagement!$A$1:$F$54,6)</f>
        <v>EH</v>
      </c>
      <c r="C28" s="36" t="str">
        <f>VLOOKUP(E28,Engagement!$A$1:$F$54,2)</f>
        <v>Lorenzon Gautier</v>
      </c>
      <c r="D28" s="6" t="str">
        <f>VLOOKUP(E28,Engagement!$A$1:$F$54,3)</f>
        <v>Mercurey</v>
      </c>
      <c r="E28" s="5">
        <v>4</v>
      </c>
      <c r="F28" s="37">
        <v>1.4713541666666667</v>
      </c>
    </row>
    <row r="29" spans="1:6" ht="12.75">
      <c r="A29" s="5">
        <v>26</v>
      </c>
      <c r="B29" s="5" t="str">
        <f>VLOOKUP(E29,Engagement!$A$1:$F$54,6)</f>
        <v>IH</v>
      </c>
      <c r="C29" s="36" t="str">
        <f>VLOOKUP(E29,Engagement!$A$1:$F$54,2)</f>
        <v>Ruer Stephane</v>
      </c>
      <c r="D29" s="6" t="str">
        <f>VLOOKUP(E29,Engagement!$A$1:$F$54,3)</f>
        <v>Chalon Tri</v>
      </c>
      <c r="E29" s="5">
        <v>11</v>
      </c>
      <c r="F29" s="41" t="s">
        <v>134</v>
      </c>
    </row>
    <row r="30" spans="1:6" ht="12.75">
      <c r="A30" s="5">
        <v>27</v>
      </c>
      <c r="B30" s="5" t="str">
        <f>VLOOKUP(E30,Engagement!$A$1:$F$54,6)</f>
        <v>EX</v>
      </c>
      <c r="C30" s="36" t="str">
        <f>VLOOKUP(E30,Engagement!$A$1:$F$54,2)</f>
        <v>Desbois Tiffany</v>
      </c>
      <c r="D30" s="6" t="str">
        <f>VLOOKUP(E30,Engagement!$A$1:$F$54,3)</f>
        <v>NL</v>
      </c>
      <c r="E30" s="5">
        <v>51</v>
      </c>
      <c r="F30" s="37" t="s">
        <v>135</v>
      </c>
    </row>
    <row r="31" spans="1:6" ht="12.75">
      <c r="A31" s="5">
        <v>28</v>
      </c>
      <c r="B31" s="5" t="str">
        <f>VLOOKUP(E31,Engagement!$A$1:$F$54,6)</f>
        <v>IH</v>
      </c>
      <c r="C31" s="36" t="str">
        <f>VLOOKUP(E31,Engagement!$A$1:$F$54,2)</f>
        <v>Dutartre Mathéo</v>
      </c>
      <c r="D31" s="6" t="str">
        <f>VLOOKUP(E31,Engagement!$A$1:$F$54,3)</f>
        <v>Montceau triathlon</v>
      </c>
      <c r="E31" s="5">
        <v>47</v>
      </c>
      <c r="F31" s="41" t="s">
        <v>136</v>
      </c>
    </row>
    <row r="32" spans="1:6" ht="12.75">
      <c r="A32" s="5">
        <v>29</v>
      </c>
      <c r="B32" s="5" t="str">
        <f>VLOOKUP(E32,Engagement!$A$1:$F$54,6)</f>
        <v>EH</v>
      </c>
      <c r="C32" s="36" t="str">
        <f>VLOOKUP(E32,Engagement!$A$1:$F$54,2)</f>
        <v>Nectoux Cédric</v>
      </c>
      <c r="D32" s="6" t="str">
        <f>VLOOKUP(E32,Engagement!$A$1:$F$54,3)</f>
        <v>NL</v>
      </c>
      <c r="E32" s="5">
        <v>28</v>
      </c>
      <c r="F32" s="37" t="s">
        <v>137</v>
      </c>
    </row>
    <row r="33" spans="1:6" ht="12.75">
      <c r="A33" s="5">
        <v>30</v>
      </c>
      <c r="B33" s="5" t="str">
        <f>VLOOKUP(E33,Engagement!$A$1:$F$54,6)</f>
        <v>M</v>
      </c>
      <c r="C33" s="39" t="str">
        <f>VLOOKUP(E33,Engagement!$A$1:$F$54,2)</f>
        <v>Landré Antonin</v>
      </c>
      <c r="D33" s="40" t="str">
        <f>VLOOKUP(E33,Engagement!$A$1:$F$54,3)</f>
        <v>Creusot Triathlon</v>
      </c>
      <c r="E33" s="5">
        <v>50</v>
      </c>
      <c r="F33" s="41">
        <v>1.6407060185185187</v>
      </c>
    </row>
    <row r="34" spans="1:6" ht="12.75">
      <c r="A34" s="5">
        <v>31</v>
      </c>
      <c r="B34" s="5" t="str">
        <f>VLOOKUP(E34,Engagement!$A$1:$F$54,6)</f>
        <v>EX</v>
      </c>
      <c r="C34" s="36" t="str">
        <f>VLOOKUP(E34,Engagement!$A$1:$F$54,2)</f>
        <v>Lava Manon</v>
      </c>
      <c r="D34" s="6" t="str">
        <f>VLOOKUP(E34,Engagement!$A$1:$F$54,3)</f>
        <v>NL</v>
      </c>
      <c r="E34" s="5">
        <v>14</v>
      </c>
      <c r="F34" s="37">
        <v>1.644976851851852</v>
      </c>
    </row>
    <row r="35" spans="1:6" ht="12.75">
      <c r="A35" s="5">
        <v>32</v>
      </c>
      <c r="B35" s="5" t="str">
        <f>VLOOKUP(E35,Engagement!$A$1:$F$54,6)</f>
        <v>EX</v>
      </c>
      <c r="C35" s="36" t="str">
        <f>VLOOKUP(E35,Engagement!$A$1:$F$54,2)</f>
        <v>Boyer Sophie</v>
      </c>
      <c r="D35" s="6" t="str">
        <f>VLOOKUP(E35,Engagement!$A$1:$F$54,3)</f>
        <v>Montceau triathlon</v>
      </c>
      <c r="E35" s="5">
        <v>32</v>
      </c>
      <c r="F35" s="41">
        <v>1.6496875</v>
      </c>
    </row>
    <row r="36" spans="1:6" ht="12.75">
      <c r="A36" s="5">
        <v>33</v>
      </c>
      <c r="B36" s="5" t="str">
        <f>VLOOKUP(E36,Engagement!$A$1:$F$54,6)</f>
        <v>IH</v>
      </c>
      <c r="C36" s="36" t="str">
        <f>VLOOKUP(E36,Engagement!$A$1:$F$54,2)</f>
        <v>Gourgin Jean Philippe</v>
      </c>
      <c r="D36" s="6" t="str">
        <f>VLOOKUP(E36,Engagement!$A$1:$F$54,3)</f>
        <v>Velo Club Charollais</v>
      </c>
      <c r="E36" s="5">
        <v>17</v>
      </c>
      <c r="F36" s="37" t="s">
        <v>138</v>
      </c>
    </row>
    <row r="37" spans="1:6" ht="12.75">
      <c r="A37" s="5">
        <v>34</v>
      </c>
      <c r="B37" s="5" t="str">
        <f>VLOOKUP(E37,Engagement!$A$1:$F$54,6)</f>
        <v>IH</v>
      </c>
      <c r="C37" s="36" t="str">
        <f>VLOOKUP(E37,Engagement!$A$1:$F$54,2)</f>
        <v>Bert Fabien</v>
      </c>
      <c r="D37" s="6" t="str">
        <f>VLOOKUP(E37,Engagement!$A$1:$F$54,3)</f>
        <v>VS Joncy</v>
      </c>
      <c r="E37" s="5">
        <v>29</v>
      </c>
      <c r="F37" s="41" t="s">
        <v>139</v>
      </c>
    </row>
    <row r="38" spans="1:6" ht="12.75">
      <c r="A38" s="5">
        <v>35</v>
      </c>
      <c r="B38" s="5" t="str">
        <f>VLOOKUP(E38,Engagement!$A$1:$F$54,6)</f>
        <v>M</v>
      </c>
      <c r="C38" s="39" t="str">
        <f>VLOOKUP(E38,Engagement!$A$1:$F$54,2)</f>
        <v>Ghesquière Tom</v>
      </c>
      <c r="D38" s="40" t="str">
        <f>VLOOKUP(E38,Engagement!$A$1:$F$54,3)</f>
        <v>Montceau triathlon</v>
      </c>
      <c r="E38" s="5">
        <v>36</v>
      </c>
      <c r="F38" s="37">
        <v>1.7366319444444445</v>
      </c>
    </row>
    <row r="39" spans="1:6" ht="12.75">
      <c r="A39" s="5">
        <v>36</v>
      </c>
      <c r="B39" s="5" t="str">
        <f>VLOOKUP(E39,Engagement!$A$1:$F$54,6)</f>
        <v>IF</v>
      </c>
      <c r="C39" s="36" t="str">
        <f>VLOOKUP(E39,Engagement!$A$1:$F$54,2)</f>
        <v>Lukowitz Nicole</v>
      </c>
      <c r="D39" s="6" t="str">
        <f>VLOOKUP(E39,Engagement!$A$1:$F$54,3)</f>
        <v>Montceau triathlon</v>
      </c>
      <c r="E39" s="5">
        <v>46</v>
      </c>
      <c r="F39" s="41" t="s">
        <v>140</v>
      </c>
    </row>
    <row r="40" spans="1:6" ht="12.75">
      <c r="A40" s="5">
        <v>37</v>
      </c>
      <c r="B40" s="5" t="str">
        <f>VLOOKUP(E40,Engagement!$A$1:$F$54,6)</f>
        <v>EF</v>
      </c>
      <c r="C40" s="38" t="str">
        <f>VLOOKUP(E40,Engagement!$A$1:$F$54,2)</f>
        <v>Landré Cathy</v>
      </c>
      <c r="D40" s="28" t="str">
        <f>VLOOKUP(E40,Engagement!$A$1:$F$54,3)</f>
        <v>Creusot Vélo Sport</v>
      </c>
      <c r="E40" s="5">
        <v>39</v>
      </c>
      <c r="F40" s="37" t="s">
        <v>141</v>
      </c>
    </row>
    <row r="41" spans="1:6" ht="12.75">
      <c r="A41" s="5">
        <v>38</v>
      </c>
      <c r="B41" s="5" t="str">
        <f>VLOOKUP(E41,Engagement!$A$1:$F$54,6)</f>
        <v>EX</v>
      </c>
      <c r="C41" s="36" t="str">
        <f>VLOOKUP(E41,Engagement!$A$1:$F$54,2)</f>
        <v>Rabut Catherine</v>
      </c>
      <c r="D41" s="6" t="str">
        <f>VLOOKUP(E41,Engagement!$A$1:$F$54,3)</f>
        <v>Cycling Eco Team Aluze</v>
      </c>
      <c r="E41" s="5">
        <v>5</v>
      </c>
      <c r="F41" s="41">
        <v>1.7793055555555555</v>
      </c>
    </row>
    <row r="42" spans="1:6" ht="12.75">
      <c r="A42" s="5">
        <v>39</v>
      </c>
      <c r="B42" s="5" t="str">
        <f>VLOOKUP(E42,Engagement!$A$1:$F$54,6)</f>
        <v>IF</v>
      </c>
      <c r="C42" s="36" t="str">
        <f>VLOOKUP(E42,Engagement!$A$1:$F$54,2)</f>
        <v>Vaury Alice</v>
      </c>
      <c r="D42" s="6" t="str">
        <f>VLOOKUP(E42,Engagement!$A$1:$F$54,3)</f>
        <v>Berck Opale Sud Triathlon</v>
      </c>
      <c r="E42" s="5">
        <v>21</v>
      </c>
      <c r="F42" s="37">
        <v>1.830486111111111</v>
      </c>
    </row>
    <row r="43" spans="1:6" ht="12.75">
      <c r="A43" s="5">
        <v>40</v>
      </c>
      <c r="B43" s="5" t="str">
        <f>VLOOKUP(E43,Engagement!$A$1:$F$54,6)</f>
        <v>EX</v>
      </c>
      <c r="C43" s="36" t="str">
        <f>VLOOKUP(E43,Engagement!$A$1:$F$54,2)</f>
        <v>Vaury Manon</v>
      </c>
      <c r="D43" s="6" t="str">
        <f>VLOOKUP(E43,Engagement!$A$1:$F$54,3)</f>
        <v>NL</v>
      </c>
      <c r="E43" s="5">
        <v>20</v>
      </c>
      <c r="F43" s="41">
        <v>1.9256250000000001</v>
      </c>
    </row>
    <row r="44" spans="1:6" ht="12.75">
      <c r="A44" s="5">
        <v>41</v>
      </c>
      <c r="B44" s="5" t="str">
        <f>VLOOKUP(E44,Engagement!$A$1:$F$54,6)</f>
        <v>EX</v>
      </c>
      <c r="C44" s="36" t="str">
        <f>VLOOKUP(E44,Engagement!$A$1:$F$54,2)</f>
        <v>Fazio Danielle</v>
      </c>
      <c r="D44" s="6" t="str">
        <f>VLOOKUP(E44,Engagement!$A$1:$F$54,3)</f>
        <v>Ecuisses VSP</v>
      </c>
      <c r="E44" s="5">
        <v>38</v>
      </c>
      <c r="F44" s="37" t="s">
        <v>142</v>
      </c>
    </row>
    <row r="45" spans="1:6" ht="12.75">
      <c r="A45" s="5">
        <v>42</v>
      </c>
      <c r="B45" s="5" t="str">
        <f>VLOOKUP(E45,Engagement!$A$1:$F$54,6)</f>
        <v>EX</v>
      </c>
      <c r="C45" s="36" t="str">
        <f>VLOOKUP(E45,Engagement!$A$1:$F$54,2)</f>
        <v>Merle Joëlle</v>
      </c>
      <c r="D45" s="6" t="str">
        <f>VLOOKUP(E45,Engagement!$A$1:$F$54,3)</f>
        <v>VS Joncy</v>
      </c>
      <c r="E45" s="5">
        <v>31</v>
      </c>
      <c r="F45" s="41">
        <v>2.049872685185185</v>
      </c>
    </row>
    <row r="46" spans="1:6" ht="12.75">
      <c r="A46" s="5">
        <v>43</v>
      </c>
      <c r="B46" s="5" t="str">
        <f>VLOOKUP(E46,Engagement!$A$1:$F$54,6)</f>
        <v>IH</v>
      </c>
      <c r="C46" s="36" t="str">
        <f>VLOOKUP(E46,Engagement!$A$1:$F$54,2)</f>
        <v>Lescure Nathan</v>
      </c>
      <c r="D46" s="6" t="str">
        <f>VLOOKUP(E46,Engagement!$A$1:$F$54,3)</f>
        <v>Chalon Tri</v>
      </c>
      <c r="E46" s="5">
        <v>13</v>
      </c>
      <c r="F46" s="37">
        <v>2.1516435185185183</v>
      </c>
    </row>
    <row r="47" spans="1:6" ht="12.75">
      <c r="A47" s="5">
        <v>44</v>
      </c>
      <c r="B47" s="5" t="str">
        <f>VLOOKUP(E47,Engagement!$A$1:$F$54,6)</f>
        <v>M</v>
      </c>
      <c r="C47" s="39" t="str">
        <f>VLOOKUP(E47,Engagement!$A$1:$F$54,2)</f>
        <v>Ruer Alexandre</v>
      </c>
      <c r="D47" s="40" t="str">
        <f>VLOOKUP(E47,Engagement!$A$1:$F$54,3)</f>
        <v>Chalon Tri</v>
      </c>
      <c r="E47" s="5">
        <v>12</v>
      </c>
      <c r="F47" s="41" t="s">
        <v>143</v>
      </c>
    </row>
  </sheetData>
  <sheetProtection selectLockedCells="1" selectUnlockedCells="1"/>
  <mergeCells count="2">
    <mergeCell ref="A1:F1"/>
    <mergeCell ref="A2:F2"/>
  </mergeCells>
  <printOptions horizontalCentered="1"/>
  <pageMargins left="0.19652777777777777" right="0.19652777777777777" top="0.4097222222222222" bottom="0.7298611111111111" header="0.5118055555555555" footer="0.5"/>
  <pageSetup horizontalDpi="300" verticalDpi="300" orientation="portrait" paperSize="9" scale="85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60"/>
  <sheetViews>
    <sheetView tabSelected="1" workbookViewId="0" topLeftCell="A1">
      <selection activeCell="K26" sqref="K26"/>
    </sheetView>
  </sheetViews>
  <sheetFormatPr defaultColWidth="11.421875" defaultRowHeight="12.75"/>
  <cols>
    <col min="1" max="1" width="6.28125" style="0" customWidth="1"/>
    <col min="2" max="2" width="6.8515625" style="20" customWidth="1"/>
    <col min="3" max="3" width="21.57421875" style="0" customWidth="1"/>
    <col min="4" max="4" width="23.7109375" style="0" customWidth="1"/>
    <col min="5" max="5" width="20.421875" style="0" customWidth="1"/>
    <col min="6" max="6" width="22.7109375" style="0" customWidth="1"/>
    <col min="7" max="7" width="6.57421875" style="0" customWidth="1"/>
    <col min="8" max="8" width="10.00390625" style="0" customWidth="1"/>
  </cols>
  <sheetData>
    <row r="1" spans="1:8" ht="12.75">
      <c r="A1" s="2" t="s">
        <v>0</v>
      </c>
      <c r="B1" s="2"/>
      <c r="C1" s="2"/>
      <c r="D1" s="2"/>
      <c r="E1" s="2"/>
      <c r="F1" s="2"/>
      <c r="G1" s="2"/>
      <c r="H1" s="2"/>
    </row>
    <row r="2" spans="1:8" ht="12.75">
      <c r="A2" s="31" t="s">
        <v>144</v>
      </c>
      <c r="B2" s="31"/>
      <c r="C2" s="31"/>
      <c r="D2" s="31"/>
      <c r="E2" s="31"/>
      <c r="F2" s="31"/>
      <c r="G2" s="31"/>
      <c r="H2" s="31"/>
    </row>
    <row r="3" spans="1:8" ht="12.75">
      <c r="A3" s="4" t="s">
        <v>114</v>
      </c>
      <c r="B3" s="4" t="s">
        <v>6</v>
      </c>
      <c r="C3" s="4" t="s">
        <v>3</v>
      </c>
      <c r="D3" s="4" t="s">
        <v>4</v>
      </c>
      <c r="E3" s="4" t="s">
        <v>5</v>
      </c>
      <c r="F3" s="4" t="s">
        <v>4</v>
      </c>
      <c r="G3" s="4" t="s">
        <v>115</v>
      </c>
      <c r="H3" s="4" t="s">
        <v>116</v>
      </c>
    </row>
    <row r="4" spans="1:8" ht="12.75">
      <c r="A4" s="42" t="s">
        <v>145</v>
      </c>
      <c r="B4" s="42"/>
      <c r="C4" s="42"/>
      <c r="D4" s="42"/>
      <c r="E4" s="42"/>
      <c r="F4" s="42"/>
      <c r="G4" s="42"/>
      <c r="H4" s="42"/>
    </row>
    <row r="5" spans="1:8" ht="12.75">
      <c r="A5" s="43">
        <v>1</v>
      </c>
      <c r="B5" s="43" t="str">
        <f>VLOOKUP(G5,Engagement!$A$1:$F$54,6)</f>
        <v>EF</v>
      </c>
      <c r="C5" s="44" t="str">
        <f>VLOOKUP(G5,Engagement!$A$1:$F$54,2)</f>
        <v>Landré Cathy</v>
      </c>
      <c r="D5" s="40" t="str">
        <f>VLOOKUP(G5,Engagement!$A$1:$F$54,3)</f>
        <v>Creusot Vélo Sport</v>
      </c>
      <c r="E5" s="40" t="str">
        <f>VLOOKUP(G5,Engagement!$A$1:$F$54,4)</f>
        <v>Paillard Laure </v>
      </c>
      <c r="F5" s="40" t="str">
        <f>VLOOKUP(G5,Engagement!$A$1:$F$54,5)</f>
        <v>Creusot Vélo Sport</v>
      </c>
      <c r="G5" s="43">
        <v>39</v>
      </c>
      <c r="H5" s="45">
        <v>0.064375</v>
      </c>
    </row>
    <row r="6" spans="1:8" ht="12.75">
      <c r="A6" s="42" t="s">
        <v>146</v>
      </c>
      <c r="B6" s="42"/>
      <c r="C6" s="42"/>
      <c r="D6" s="42"/>
      <c r="E6" s="42"/>
      <c r="F6" s="42"/>
      <c r="G6" s="42"/>
      <c r="H6" s="42"/>
    </row>
    <row r="7" spans="1:8" ht="12.75">
      <c r="A7" s="46">
        <v>1</v>
      </c>
      <c r="B7" s="46" t="str">
        <f>VLOOKUP(G7,Engagement!$A$1:$F$54,6)</f>
        <v>EH</v>
      </c>
      <c r="C7" s="47" t="str">
        <f>VLOOKUP(G7,Engagement!$A$1:$F$54,2)</f>
        <v>Domanico Baptiste</v>
      </c>
      <c r="D7" s="48" t="str">
        <f>VLOOKUP(G7,Engagement!$A$1:$F$54,3)</f>
        <v>EA Le Creusot</v>
      </c>
      <c r="E7" s="48" t="str">
        <f>VLOOKUP(G7,Engagement!$A$1:$F$54,4)</f>
        <v>Pedreno Maxence</v>
      </c>
      <c r="F7" s="48" t="str">
        <f>VLOOKUP(G7,Engagement!$A$1:$F$54,5)</f>
        <v>CR4CRoanne</v>
      </c>
      <c r="G7" s="46">
        <v>8</v>
      </c>
      <c r="H7" s="49">
        <v>0.04261574074074074</v>
      </c>
    </row>
    <row r="8" spans="1:8" ht="12.75">
      <c r="A8" s="50">
        <v>2</v>
      </c>
      <c r="B8" s="50" t="str">
        <f>VLOOKUP(G8,Engagement!$A$1:$F$54,6)</f>
        <v>EH</v>
      </c>
      <c r="C8" s="51" t="str">
        <f>VLOOKUP(G8,Engagement!$A$1:$F$54,2)</f>
        <v>Gallo Antoine</v>
      </c>
      <c r="D8" s="52" t="str">
        <f>VLOOKUP(G8,Engagement!$A$1:$F$54,3)</f>
        <v>EA Le Creusot</v>
      </c>
      <c r="E8" s="52" t="str">
        <f>VLOOKUP(G8,Engagement!$A$1:$F$54,4)</f>
        <v>Létienne Arnaud</v>
      </c>
      <c r="F8" s="52" t="str">
        <f>VLOOKUP(G8,Engagement!$A$1:$F$54,5)</f>
        <v>Cycling Eco Team Aluze</v>
      </c>
      <c r="G8" s="50">
        <v>30</v>
      </c>
      <c r="H8" s="53">
        <v>0.042916666666666665</v>
      </c>
    </row>
    <row r="9" spans="1:8" ht="12.75">
      <c r="A9" s="46">
        <v>3</v>
      </c>
      <c r="B9" s="50" t="str">
        <f>VLOOKUP(G9,Engagement!$A$1:$F$54,6)</f>
        <v>EH</v>
      </c>
      <c r="C9" s="51" t="str">
        <f>VLOOKUP(G9,Engagement!$A$1:$F$54,2)</f>
        <v>Debontin Vincent</v>
      </c>
      <c r="D9" s="52" t="str">
        <f>VLOOKUP(G9,Engagement!$A$1:$F$54,3)</f>
        <v>EA Le Creusot</v>
      </c>
      <c r="E9" s="52" t="str">
        <f>VLOOKUP(G9,Engagement!$A$1:$F$54,4)</f>
        <v>Talpin Frédéric</v>
      </c>
      <c r="F9" s="52" t="str">
        <f>VLOOKUP(G9,Engagement!$A$1:$F$54,5)</f>
        <v>VC Caladois</v>
      </c>
      <c r="G9" s="50">
        <v>3</v>
      </c>
      <c r="H9" s="53">
        <v>0.04496527777777778</v>
      </c>
    </row>
    <row r="10" spans="1:8" ht="12.75">
      <c r="A10" s="50">
        <v>4</v>
      </c>
      <c r="B10" s="50" t="str">
        <f>VLOOKUP(G10,Engagement!$A$1:$F$54,6)</f>
        <v>EH</v>
      </c>
      <c r="C10" s="51" t="str">
        <f>VLOOKUP(G10,Engagement!$A$1:$F$54,2)</f>
        <v>De Almeida Alexis</v>
      </c>
      <c r="D10" s="52" t="str">
        <f>VLOOKUP(G10,Engagement!$A$1:$F$54,3)</f>
        <v>EA Le Creusot</v>
      </c>
      <c r="E10" s="52" t="str">
        <f>VLOOKUP(G10,Engagement!$A$1:$F$54,4)</f>
        <v>Honoré Jean Baptiste</v>
      </c>
      <c r="F10" s="52" t="str">
        <f>VLOOKUP(G10,Engagement!$A$1:$F$54,5)</f>
        <v>CVS</v>
      </c>
      <c r="G10" s="50">
        <v>16</v>
      </c>
      <c r="H10" s="53">
        <v>0.04664351851851852</v>
      </c>
    </row>
    <row r="11" spans="1:8" ht="12.75">
      <c r="A11" s="46">
        <v>5</v>
      </c>
      <c r="B11" s="50" t="str">
        <f>VLOOKUP(G11,Engagement!$A$1:$F$54,6)</f>
        <v>EH</v>
      </c>
      <c r="C11" s="51" t="str">
        <f>VLOOKUP(G11,Engagement!$A$1:$F$54,2)</f>
        <v>Derain Jean</v>
      </c>
      <c r="D11" s="52" t="str">
        <f>VLOOKUP(G11,Engagement!$A$1:$F$54,3)</f>
        <v>Ecuisses VSP</v>
      </c>
      <c r="E11" s="52" t="str">
        <f>VLOOKUP(G11,Engagement!$A$1:$F$54,4)</f>
        <v>Curtil Aurélien</v>
      </c>
      <c r="F11" s="52" t="str">
        <f>VLOOKUP(G11,Engagement!$A$1:$F$54,5)</f>
        <v>Ecuisses VSP</v>
      </c>
      <c r="G11" s="50">
        <v>37</v>
      </c>
      <c r="H11" s="53">
        <v>0.047581018518518516</v>
      </c>
    </row>
    <row r="12" spans="1:8" ht="12.75">
      <c r="A12" s="50">
        <v>6</v>
      </c>
      <c r="B12" s="50" t="str">
        <f>VLOOKUP(G12,Engagement!$A$1:$F$54,6)</f>
        <v>EH</v>
      </c>
      <c r="C12" s="51" t="str">
        <f>VLOOKUP(G12,Engagement!$A$1:$F$54,2)</f>
        <v>Coulon Antonin</v>
      </c>
      <c r="D12" s="52" t="str">
        <f>VLOOKUP(G12,Engagement!$A$1:$F$54,3)</f>
        <v>Ecuisses VSP</v>
      </c>
      <c r="E12" s="52" t="str">
        <f>VLOOKUP(G12,Engagement!$A$1:$F$54,4)</f>
        <v>Fazio Lucas</v>
      </c>
      <c r="F12" s="52" t="str">
        <f>VLOOKUP(G12,Engagement!$A$1:$F$54,5)</f>
        <v>Ecuisses VSP</v>
      </c>
      <c r="G12" s="50">
        <v>41</v>
      </c>
      <c r="H12" s="53">
        <v>0.04762731481481482</v>
      </c>
    </row>
    <row r="13" spans="1:8" ht="12.75">
      <c r="A13" s="46">
        <v>7</v>
      </c>
      <c r="B13" s="50" t="str">
        <f>VLOOKUP(G13,Engagement!$A$1:$F$54,6)</f>
        <v>EH</v>
      </c>
      <c r="C13" s="51" t="str">
        <f>VLOOKUP(G13,Engagement!$A$1:$F$54,2)</f>
        <v>Dion Laurent</v>
      </c>
      <c r="D13" s="52" t="str">
        <f>VLOOKUP(G13,Engagement!$A$1:$F$54,3)</f>
        <v>Chalon Tri</v>
      </c>
      <c r="E13" s="52" t="str">
        <f>VLOOKUP(G13,Engagement!$A$1:$F$54,4)</f>
        <v>Landré Sébastien</v>
      </c>
      <c r="F13" s="52" t="str">
        <f>VLOOKUP(G13,Engagement!$A$1:$F$54,5)</f>
        <v>Creusot Vélo Sport</v>
      </c>
      <c r="G13" s="50">
        <v>40</v>
      </c>
      <c r="H13" s="53">
        <v>0.04775462962962963</v>
      </c>
    </row>
    <row r="14" spans="1:8" ht="12.75">
      <c r="A14" s="50">
        <v>8</v>
      </c>
      <c r="B14" s="50" t="str">
        <f>VLOOKUP(G14,Engagement!$A$1:$F$54,6)</f>
        <v>EH</v>
      </c>
      <c r="C14" s="51" t="str">
        <f>VLOOKUP(G14,Engagement!$A$1:$F$54,2)</f>
        <v>Lava Jonathan</v>
      </c>
      <c r="D14" s="52" t="str">
        <f>VLOOKUP(G14,Engagement!$A$1:$F$54,3)</f>
        <v>NL</v>
      </c>
      <c r="E14" s="52" t="str">
        <f>VLOOKUP(G14,Engagement!$A$1:$F$54,4)</f>
        <v>Gaudillère Alexis</v>
      </c>
      <c r="F14" s="52" t="str">
        <f>VLOOKUP(G14,Engagement!$A$1:$F$54,5)</f>
        <v>VS Joncy</v>
      </c>
      <c r="G14" s="50">
        <v>2</v>
      </c>
      <c r="H14" s="53">
        <v>0.047824074074074074</v>
      </c>
    </row>
    <row r="15" spans="1:8" ht="12.75">
      <c r="A15" s="46">
        <v>9</v>
      </c>
      <c r="B15" s="50" t="str">
        <f>VLOOKUP(G15,Engagement!$A$1:$F$54,6)</f>
        <v>EH</v>
      </c>
      <c r="C15" s="51" t="str">
        <f>VLOOKUP(G15,Engagement!$A$1:$F$54,2)</f>
        <v>Lemaître Guillaume</v>
      </c>
      <c r="D15" s="52" t="str">
        <f>VLOOKUP(G15,Engagement!$A$1:$F$54,3)</f>
        <v>ASC Fours</v>
      </c>
      <c r="E15" s="52" t="str">
        <f>VLOOKUP(G15,Engagement!$A$1:$F$54,4)</f>
        <v>Lemaître Cédric</v>
      </c>
      <c r="F15" s="52" t="str">
        <f>VLOOKUP(G15,Engagement!$A$1:$F$54,5)</f>
        <v>Ecuisses VSP</v>
      </c>
      <c r="G15" s="50">
        <v>44</v>
      </c>
      <c r="H15" s="53">
        <v>0.05233796296296296</v>
      </c>
    </row>
    <row r="16" spans="1:8" ht="12.75">
      <c r="A16" s="50">
        <v>10</v>
      </c>
      <c r="B16" s="50" t="str">
        <f>VLOOKUP(G16,Engagement!$A$1:$F$54,6)</f>
        <v>EH</v>
      </c>
      <c r="C16" s="51" t="str">
        <f>VLOOKUP(G16,Engagement!$A$1:$F$54,2)</f>
        <v>Limballe Julien</v>
      </c>
      <c r="D16" s="52" t="str">
        <f>VLOOKUP(G16,Engagement!$A$1:$F$54,3)</f>
        <v>Creusot Vélo Sport</v>
      </c>
      <c r="E16" s="52" t="str">
        <f>VLOOKUP(G16,Engagement!$A$1:$F$54,4)</f>
        <v>Maikhaf Ahmed</v>
      </c>
      <c r="F16" s="52" t="str">
        <f>VLOOKUP(G16,Engagement!$A$1:$F$54,5)</f>
        <v>Creusot Vélo Sport</v>
      </c>
      <c r="G16" s="50">
        <v>9</v>
      </c>
      <c r="H16" s="53">
        <v>0.05237268518518518</v>
      </c>
    </row>
    <row r="17" spans="1:8" ht="12.75">
      <c r="A17" s="46">
        <v>11</v>
      </c>
      <c r="B17" s="50" t="str">
        <f>VLOOKUP(G17,Engagement!$A$1:$F$54,6)</f>
        <v>EH</v>
      </c>
      <c r="C17" s="51" t="str">
        <f>VLOOKUP(G17,Engagement!$A$1:$F$54,2)</f>
        <v>Lorenzon Gautier</v>
      </c>
      <c r="D17" s="52" t="str">
        <f>VLOOKUP(G17,Engagement!$A$1:$F$54,3)</f>
        <v>Mercurey</v>
      </c>
      <c r="E17" s="52" t="str">
        <f>VLOOKUP(G17,Engagement!$A$1:$F$54,4)</f>
        <v>Palmieri Enzo</v>
      </c>
      <c r="F17" s="52" t="str">
        <f>VLOOKUP(G17,Engagement!$A$1:$F$54,5)</f>
        <v>Team Mercurey</v>
      </c>
      <c r="G17" s="50">
        <v>4</v>
      </c>
      <c r="H17" s="53">
        <v>0.05378472222222222</v>
      </c>
    </row>
    <row r="18" spans="1:8" ht="12.75">
      <c r="A18" s="50">
        <v>12</v>
      </c>
      <c r="B18" s="50" t="str">
        <f>VLOOKUP(G18,Engagement!$A$1:$F$54,6)</f>
        <v>EH</v>
      </c>
      <c r="C18" s="51" t="str">
        <f>VLOOKUP(G18,Engagement!$A$1:$F$54,2)</f>
        <v>Nectoux Cédric</v>
      </c>
      <c r="D18" s="52" t="str">
        <f>VLOOKUP(G18,Engagement!$A$1:$F$54,3)</f>
        <v>NL</v>
      </c>
      <c r="E18" s="52" t="str">
        <f>VLOOKUP(G18,Engagement!$A$1:$F$54,4)</f>
        <v>Nectoux Gérard</v>
      </c>
      <c r="F18" s="52" t="str">
        <f>VLOOKUP(G18,Engagement!$A$1:$F$54,5)</f>
        <v>VS Joncy</v>
      </c>
      <c r="G18" s="50">
        <v>28</v>
      </c>
      <c r="H18" s="53">
        <v>0.054953703703703706</v>
      </c>
    </row>
    <row r="19" spans="1:8" ht="12.75">
      <c r="A19" s="42" t="s">
        <v>147</v>
      </c>
      <c r="B19" s="42"/>
      <c r="C19" s="42"/>
      <c r="D19" s="42"/>
      <c r="E19" s="42"/>
      <c r="F19" s="42"/>
      <c r="G19" s="42"/>
      <c r="H19" s="42"/>
    </row>
    <row r="20" spans="1:8" ht="12.75">
      <c r="A20" s="54">
        <v>1</v>
      </c>
      <c r="B20" s="54" t="str">
        <f>VLOOKUP(G20,Engagement!$A$1:$F$54,6)</f>
        <v>EX</v>
      </c>
      <c r="C20" s="29" t="str">
        <f>VLOOKUP(G20,Engagement!$A$1:$F$54,2)</f>
        <v>Demortière Aude</v>
      </c>
      <c r="D20" s="28" t="str">
        <f>VLOOKUP(G20,Engagement!$A$1:$F$54,3)</f>
        <v>Sanvignes Velo Sport</v>
      </c>
      <c r="E20" s="28" t="str">
        <f>VLOOKUP(G20,Engagement!$A$1:$F$54,4)</f>
        <v>Casciello Geoffrey</v>
      </c>
      <c r="F20" s="28" t="str">
        <f>VLOOKUP(G20,Engagement!$A$1:$F$54,5)</f>
        <v>Chalon VS</v>
      </c>
      <c r="G20" s="54">
        <v>23</v>
      </c>
      <c r="H20" s="55">
        <v>0.0503125</v>
      </c>
    </row>
    <row r="21" spans="1:8" ht="12.75">
      <c r="A21" s="54">
        <v>2</v>
      </c>
      <c r="B21" s="54" t="str">
        <f>VLOOKUP(G21,Engagement!$A$1:$F$54,6)</f>
        <v>EX</v>
      </c>
      <c r="C21" s="29" t="str">
        <f>VLOOKUP(G21,Engagement!$A$1:$F$54,2)</f>
        <v>Garcia Ascension</v>
      </c>
      <c r="D21" s="28" t="str">
        <f>VLOOKUP(G21,Engagement!$A$1:$F$54,3)</f>
        <v>Ecuisses VSP</v>
      </c>
      <c r="E21" s="28" t="str">
        <f>VLOOKUP(G21,Engagement!$A$1:$F$54,4)</f>
        <v>Fazio Saverio</v>
      </c>
      <c r="F21" s="28" t="str">
        <f>VLOOKUP(G21,Engagement!$A$1:$F$54,5)</f>
        <v>Ecuisses VSP</v>
      </c>
      <c r="G21" s="54">
        <v>42</v>
      </c>
      <c r="H21" s="55">
        <v>0.05075231481481481</v>
      </c>
    </row>
    <row r="22" spans="1:8" ht="12.75">
      <c r="A22" s="54">
        <v>3</v>
      </c>
      <c r="B22" s="54" t="str">
        <f>VLOOKUP(G22,Engagement!$A$1:$F$54,6)</f>
        <v>EX</v>
      </c>
      <c r="C22" s="29" t="str">
        <f>VLOOKUP(G22,Engagement!$A$1:$F$54,2)</f>
        <v>Gallo Antoine</v>
      </c>
      <c r="D22" s="28" t="str">
        <f>VLOOKUP(G22,Engagement!$A$1:$F$54,3)</f>
        <v>EA Le Creusot</v>
      </c>
      <c r="E22" s="28" t="str">
        <f>VLOOKUP(G22,Engagement!$A$1:$F$54,4)</f>
        <v>Moreau Celine</v>
      </c>
      <c r="F22" s="28" t="str">
        <f>VLOOKUP(G22,Engagement!$A$1:$F$54,5)</f>
        <v>NL</v>
      </c>
      <c r="G22" s="54">
        <v>35</v>
      </c>
      <c r="H22" s="55">
        <v>0.052314814814814814</v>
      </c>
    </row>
    <row r="23" spans="1:8" ht="12.75">
      <c r="A23" s="54">
        <v>4</v>
      </c>
      <c r="B23" s="54" t="str">
        <f>VLOOKUP(G23,Engagement!$A$1:$F$54,6)</f>
        <v>EX</v>
      </c>
      <c r="C23" s="29" t="str">
        <f>VLOOKUP(G23,Engagement!$A$1:$F$54,2)</f>
        <v>Desbois Tiffany</v>
      </c>
      <c r="D23" s="28" t="str">
        <f>VLOOKUP(G23,Engagement!$A$1:$F$54,3)</f>
        <v>NL</v>
      </c>
      <c r="E23" s="28" t="str">
        <f>VLOOKUP(G23,Engagement!$A$1:$F$54,4)</f>
        <v>Desbois Alexandre</v>
      </c>
      <c r="F23" s="28" t="str">
        <f>VLOOKUP(G23,Engagement!$A$1:$F$54,5)</f>
        <v>Ecuisses VSP</v>
      </c>
      <c r="G23" s="54">
        <v>51</v>
      </c>
      <c r="H23" s="55">
        <v>0.05296296296296296</v>
      </c>
    </row>
    <row r="24" spans="1:8" ht="12.75">
      <c r="A24" s="54">
        <v>5</v>
      </c>
      <c r="B24" s="54" t="str">
        <f>VLOOKUP(G24,Engagement!$A$1:$F$54,6)</f>
        <v>EX</v>
      </c>
      <c r="C24" s="29" t="str">
        <f>VLOOKUP(G24,Engagement!$A$1:$F$54,2)</f>
        <v>Boyer Sophie</v>
      </c>
      <c r="D24" s="28" t="str">
        <f>VLOOKUP(G24,Engagement!$A$1:$F$54,3)</f>
        <v>Montceau triathlon</v>
      </c>
      <c r="E24" s="28" t="str">
        <f>VLOOKUP(G24,Engagement!$A$1:$F$54,4)</f>
        <v>Boyer Laurent</v>
      </c>
      <c r="F24" s="28" t="str">
        <f>VLOOKUP(G24,Engagement!$A$1:$F$54,5)</f>
        <v>RSV</v>
      </c>
      <c r="G24" s="54">
        <v>32</v>
      </c>
      <c r="H24" s="55">
        <v>0.05472222222222222</v>
      </c>
    </row>
    <row r="25" spans="1:8" ht="12.75">
      <c r="A25" s="54">
        <v>6</v>
      </c>
      <c r="B25" s="54" t="str">
        <f>VLOOKUP(G25,Engagement!$A$1:$F$54,6)</f>
        <v>EX</v>
      </c>
      <c r="C25" s="29" t="str">
        <f>VLOOKUP(G25,Engagement!$A$1:$F$54,2)</f>
        <v>Rabut Catherine</v>
      </c>
      <c r="D25" s="28" t="str">
        <f>VLOOKUP(G25,Engagement!$A$1:$F$54,3)</f>
        <v>Cycling Eco Team Aluze</v>
      </c>
      <c r="E25" s="28" t="str">
        <f>VLOOKUP(G25,Engagement!$A$1:$F$54,4)</f>
        <v>Rabut Sylvain</v>
      </c>
      <c r="F25" s="28" t="str">
        <f>VLOOKUP(G25,Engagement!$A$1:$F$54,5)</f>
        <v>Cycling Eco Team Aluze</v>
      </c>
      <c r="G25" s="54">
        <v>5</v>
      </c>
      <c r="H25" s="55">
        <v>0.05652777777777778</v>
      </c>
    </row>
    <row r="26" spans="1:8" ht="12.75">
      <c r="A26" s="54">
        <v>7</v>
      </c>
      <c r="B26" s="54" t="str">
        <f>VLOOKUP(G26,Engagement!$A$1:$F$54,6)</f>
        <v>EX</v>
      </c>
      <c r="C26" s="29" t="str">
        <f>VLOOKUP(G26,Engagement!$A$1:$F$54,2)</f>
        <v>Lava Manon</v>
      </c>
      <c r="D26" s="28" t="str">
        <f>VLOOKUP(G26,Engagement!$A$1:$F$54,3)</f>
        <v>NL</v>
      </c>
      <c r="E26" s="28" t="str">
        <f>VLOOKUP(G26,Engagement!$A$1:$F$54,4)</f>
        <v>Noly Pascal</v>
      </c>
      <c r="F26" s="28" t="str">
        <f>VLOOKUP(G26,Engagement!$A$1:$F$54,5)</f>
        <v>VS Joncy</v>
      </c>
      <c r="G26" s="54">
        <v>14</v>
      </c>
      <c r="H26" s="55">
        <v>0.05665509259259259</v>
      </c>
    </row>
    <row r="27" spans="1:8" ht="12.75">
      <c r="A27" s="54">
        <v>8</v>
      </c>
      <c r="B27" s="54" t="str">
        <f>VLOOKUP(G27,Engagement!$A$1:$F$54,6)</f>
        <v>EX</v>
      </c>
      <c r="C27" s="29" t="str">
        <f>VLOOKUP(G27,Engagement!$A$1:$F$54,2)</f>
        <v>Poncet Sebastien</v>
      </c>
      <c r="D27" s="28" t="str">
        <f>VLOOKUP(G27,Engagement!$A$1:$F$54,3)</f>
        <v>VS Joncy</v>
      </c>
      <c r="E27" s="28" t="str">
        <f>VLOOKUP(G27,Engagement!$A$1:$F$54,4)</f>
        <v>Noly Fabienne</v>
      </c>
      <c r="F27" s="28" t="str">
        <f>VLOOKUP(G27,Engagement!$A$1:$F$54,5)</f>
        <v>VS Joncy</v>
      </c>
      <c r="G27" s="54">
        <v>34</v>
      </c>
      <c r="H27" s="55">
        <v>0.05790509259259259</v>
      </c>
    </row>
    <row r="28" spans="1:8" ht="12.75" customHeight="1">
      <c r="A28" s="54">
        <v>9</v>
      </c>
      <c r="B28" s="54" t="str">
        <f>VLOOKUP(G28,Engagement!$A$1:$F$54,6)</f>
        <v>EX</v>
      </c>
      <c r="C28" s="29" t="str">
        <f>VLOOKUP(G28,Engagement!$A$1:$F$54,2)</f>
        <v>Robinson Ken</v>
      </c>
      <c r="D28" s="28" t="str">
        <f>VLOOKUP(G28,Engagement!$A$1:$F$54,3)</f>
        <v>VS Joncy</v>
      </c>
      <c r="E28" s="28" t="str">
        <f>VLOOKUP(G28,Engagement!$A$1:$F$54,4)</f>
        <v>Robinson Susan</v>
      </c>
      <c r="F28" s="28" t="str">
        <f>VLOOKUP(G28,Engagement!$A$1:$F$54,5)</f>
        <v>VS Joncy</v>
      </c>
      <c r="G28" s="54">
        <v>24</v>
      </c>
      <c r="H28" s="55">
        <v>0.05898148148148148</v>
      </c>
    </row>
    <row r="29" spans="1:8" ht="12.75" customHeight="1">
      <c r="A29" s="54">
        <v>10</v>
      </c>
      <c r="B29" s="54" t="str">
        <f>VLOOKUP(G29,Engagement!$A$1:$F$54,6)</f>
        <v>EX</v>
      </c>
      <c r="C29" s="29" t="str">
        <f>VLOOKUP(G29,Engagement!$A$1:$F$54,2)</f>
        <v>Fazio Danielle</v>
      </c>
      <c r="D29" s="28" t="str">
        <f>VLOOKUP(G29,Engagement!$A$1:$F$54,3)</f>
        <v>Ecuisses VSP</v>
      </c>
      <c r="E29" s="28" t="str">
        <f>VLOOKUP(G29,Engagement!$A$1:$F$54,4)</f>
        <v>Lamalle Philippe</v>
      </c>
      <c r="F29" s="28" t="str">
        <f>VLOOKUP(G29,Engagement!$A$1:$F$54,5)</f>
        <v>Ecuisses VSP</v>
      </c>
      <c r="G29" s="54">
        <v>38</v>
      </c>
      <c r="H29" s="55">
        <v>0.061446759259259257</v>
      </c>
    </row>
    <row r="30" spans="1:8" ht="12.75" customHeight="1">
      <c r="A30" s="54">
        <v>11</v>
      </c>
      <c r="B30" s="54" t="str">
        <f>VLOOKUP(G30,Engagement!$A$1:$F$54,6)</f>
        <v>EX</v>
      </c>
      <c r="C30" s="29" t="str">
        <f>VLOOKUP(G30,Engagement!$A$1:$F$54,2)</f>
        <v>Vaury Manon</v>
      </c>
      <c r="D30" s="28" t="str">
        <f>VLOOKUP(G30,Engagement!$A$1:$F$54,3)</f>
        <v>NL</v>
      </c>
      <c r="E30" s="28" t="str">
        <f>VLOOKUP(G30,Engagement!$A$1:$F$54,4)</f>
        <v>Dubois Thibaud</v>
      </c>
      <c r="F30" s="28" t="str">
        <f>VLOOKUP(G30,Engagement!$A$1:$F$54,5)</f>
        <v>NL</v>
      </c>
      <c r="G30" s="54">
        <v>20</v>
      </c>
      <c r="H30" s="55">
        <v>0.06378472222222223</v>
      </c>
    </row>
    <row r="31" spans="1:8" ht="12.75" customHeight="1">
      <c r="A31" s="54">
        <v>12</v>
      </c>
      <c r="B31" s="54" t="str">
        <f>VLOOKUP(G31,Engagement!$A$1:$F$54,6)</f>
        <v>EX</v>
      </c>
      <c r="C31" s="29" t="str">
        <f>VLOOKUP(G31,Engagement!$A$1:$F$54,2)</f>
        <v>Merle Joëlle</v>
      </c>
      <c r="D31" s="28" t="str">
        <f>VLOOKUP(G31,Engagement!$A$1:$F$54,3)</f>
        <v>VS Joncy</v>
      </c>
      <c r="E31" s="28" t="str">
        <f>VLOOKUP(G31,Engagement!$A$1:$F$54,4)</f>
        <v>Bosc Richard</v>
      </c>
      <c r="F31" s="28" t="str">
        <f>VLOOKUP(G31,Engagement!$A$1:$F$54,5)</f>
        <v>VS Joncy</v>
      </c>
      <c r="G31" s="54">
        <v>31</v>
      </c>
      <c r="H31" s="55">
        <v>0.0639699074074074</v>
      </c>
    </row>
    <row r="32" spans="1:8" ht="17.25" customHeight="1">
      <c r="A32" s="42" t="s">
        <v>148</v>
      </c>
      <c r="B32" s="42"/>
      <c r="C32" s="42"/>
      <c r="D32" s="42"/>
      <c r="E32" s="42"/>
      <c r="F32" s="42"/>
      <c r="G32" s="42"/>
      <c r="H32" s="42"/>
    </row>
    <row r="33" spans="1:8" ht="12.75" customHeight="1">
      <c r="A33" s="56">
        <v>1</v>
      </c>
      <c r="B33" s="56" t="str">
        <f>VLOOKUP(G33,Engagement!$A$1:$F$54,6)</f>
        <v>IF</v>
      </c>
      <c r="C33" s="57" t="str">
        <f>VLOOKUP(G33,Engagement!$A$1:$F$54,2)</f>
        <v>Garcia Ascension</v>
      </c>
      <c r="D33" s="58" t="str">
        <f>VLOOKUP(G33,Engagement!$A$1:$F$54,3)</f>
        <v>Ecuisses VSP</v>
      </c>
      <c r="E33" s="58" t="str">
        <f>VLOOKUP(G33,Engagement!$A$1:$F$54,4)</f>
        <v>Garcia Ascension </v>
      </c>
      <c r="F33" s="58" t="str">
        <f>VLOOKUP(G33,Engagement!$A$1:$F$54,5)</f>
        <v>Ecuisses VSP</v>
      </c>
      <c r="G33" s="56">
        <v>43</v>
      </c>
      <c r="H33" s="59">
        <v>0.05530092592592593</v>
      </c>
    </row>
    <row r="34" spans="1:8" ht="12.75" customHeight="1">
      <c r="A34" s="56">
        <v>2</v>
      </c>
      <c r="B34" s="56" t="str">
        <f>VLOOKUP(G34,Engagement!$A$1:$F$54,6)</f>
        <v>IF</v>
      </c>
      <c r="C34" s="57" t="str">
        <f>VLOOKUP(G34,Engagement!$A$1:$F$54,2)</f>
        <v>Demortière Aude</v>
      </c>
      <c r="D34" s="58" t="str">
        <f>VLOOKUP(G34,Engagement!$A$1:$F$54,3)</f>
        <v>Sanvignes Velo Sport</v>
      </c>
      <c r="E34" s="58" t="str">
        <f>VLOOKUP(G34,Engagement!$A$1:$F$54,4)</f>
        <v>Demortière Aude</v>
      </c>
      <c r="F34" s="58" t="str">
        <f>VLOOKUP(G34,Engagement!$A$1:$F$54,5)</f>
        <v>Sanvignes Velo Sport</v>
      </c>
      <c r="G34" s="56">
        <v>19</v>
      </c>
      <c r="H34" s="59">
        <v>0.05686342592592593</v>
      </c>
    </row>
    <row r="35" spans="1:8" ht="12.75" customHeight="1">
      <c r="A35" s="56">
        <v>3</v>
      </c>
      <c r="B35" s="56" t="str">
        <f>VLOOKUP(G35,Engagement!$A$1:$F$54,6)</f>
        <v>IF</v>
      </c>
      <c r="C35" s="57" t="str">
        <f>VLOOKUP(G35,Engagement!$A$1:$F$54,2)</f>
        <v>Lukowitz Nicole</v>
      </c>
      <c r="D35" s="58" t="str">
        <f>VLOOKUP(G35,Engagement!$A$1:$F$54,3)</f>
        <v>Montceau triathlon</v>
      </c>
      <c r="E35" s="58" t="str">
        <f>VLOOKUP(G35,Engagement!$A$1:$F$54,4)</f>
        <v>Lukowitz Nicole</v>
      </c>
      <c r="F35" s="58" t="str">
        <f>VLOOKUP(G35,Engagement!$A$1:$F$54,5)</f>
        <v>Montceau Triathlon</v>
      </c>
      <c r="G35" s="56">
        <v>46</v>
      </c>
      <c r="H35" s="59">
        <v>0.06471064814814814</v>
      </c>
    </row>
    <row r="36" spans="1:8" ht="12.75" customHeight="1">
      <c r="A36" s="56">
        <v>4</v>
      </c>
      <c r="B36" s="56" t="str">
        <f>VLOOKUP(G36,Engagement!$A$1:$F$54,6)</f>
        <v>IF</v>
      </c>
      <c r="C36" s="57" t="str">
        <f>VLOOKUP(G36,Engagement!$A$1:$F$54,2)</f>
        <v>Vaury Alice</v>
      </c>
      <c r="D36" s="58" t="str">
        <f>VLOOKUP(G36,Engagement!$A$1:$F$54,3)</f>
        <v>Berck Opale Sud Triathlon</v>
      </c>
      <c r="E36" s="58" t="str">
        <f>VLOOKUP(G36,Engagement!$A$1:$F$54,4)</f>
        <v>Vaury Alice</v>
      </c>
      <c r="F36" s="58" t="str">
        <f>VLOOKUP(G36,Engagement!$A$1:$F$54,5)</f>
        <v>Berck Opale Sud Triathlon</v>
      </c>
      <c r="G36" s="56">
        <v>21</v>
      </c>
      <c r="H36" s="59" t="s">
        <v>117</v>
      </c>
    </row>
    <row r="37" spans="1:8" ht="18.75" customHeight="1">
      <c r="A37" s="42" t="s">
        <v>149</v>
      </c>
      <c r="B37" s="42"/>
      <c r="C37" s="42"/>
      <c r="D37" s="42"/>
      <c r="E37" s="42"/>
      <c r="F37" s="42"/>
      <c r="G37" s="42"/>
      <c r="H37" s="42"/>
    </row>
    <row r="38" spans="1:8" ht="12.75" customHeight="1">
      <c r="A38" s="60">
        <v>1</v>
      </c>
      <c r="B38" s="60" t="str">
        <f>VLOOKUP(G38,Engagement!$A$1:$F$54,6)</f>
        <v>IH</v>
      </c>
      <c r="C38" s="61" t="str">
        <f>VLOOKUP(G38,Engagement!$A$1:$F$54,2)</f>
        <v>Domanico Baptiste</v>
      </c>
      <c r="D38" s="62" t="str">
        <f>VLOOKUP(G38,Engagement!$A$1:$F$54,3)</f>
        <v>EA Le Creusot</v>
      </c>
      <c r="E38" s="62" t="str">
        <f>VLOOKUP(G38,Engagement!$A$1:$F$54,4)</f>
        <v>Domanico Baptiste</v>
      </c>
      <c r="F38" s="62" t="str">
        <f>VLOOKUP(G38,Engagement!$A$1:$F$54,5)</f>
        <v>EA Le Creusot</v>
      </c>
      <c r="G38" s="60">
        <v>7</v>
      </c>
      <c r="H38" s="63">
        <v>0.043506944444444445</v>
      </c>
    </row>
    <row r="39" spans="1:8" ht="12.75" customHeight="1">
      <c r="A39" s="60">
        <v>2</v>
      </c>
      <c r="B39" s="60" t="str">
        <f>VLOOKUP(G39,Engagement!$A$1:$F$54,6)</f>
        <v>IH</v>
      </c>
      <c r="C39" s="61" t="str">
        <f>VLOOKUP(G39,Engagement!$A$1:$F$54,2)</f>
        <v>Dureuil Gaël</v>
      </c>
      <c r="D39" s="62" t="str">
        <f>VLOOKUP(G39,Engagement!$A$1:$F$54,3)</f>
        <v>UV Chalon</v>
      </c>
      <c r="E39" s="62" t="str">
        <f>VLOOKUP(G39,Engagement!$A$1:$F$54,4)</f>
        <v>Dureuil Gaël</v>
      </c>
      <c r="F39" s="62" t="str">
        <f>VLOOKUP(G39,Engagement!$A$1:$F$54,5)</f>
        <v>UV Chalon</v>
      </c>
      <c r="G39" s="60">
        <v>1</v>
      </c>
      <c r="H39" s="63">
        <v>0.04633101851851852</v>
      </c>
    </row>
    <row r="40" spans="1:8" ht="12.75" customHeight="1">
      <c r="A40" s="60">
        <v>3</v>
      </c>
      <c r="B40" s="60" t="str">
        <f>VLOOKUP(G40,Engagement!$A$1:$F$54,6)</f>
        <v>IH</v>
      </c>
      <c r="C40" s="61" t="str">
        <f>VLOOKUP(G40,Engagement!$A$1:$F$54,2)</f>
        <v>Spohr Florian</v>
      </c>
      <c r="D40" s="62" t="str">
        <f>VLOOKUP(G40,Engagement!$A$1:$F$54,3)</f>
        <v>Velo Club Charollais</v>
      </c>
      <c r="E40" s="62" t="str">
        <f>VLOOKUP(G40,Engagement!$A$1:$F$54,4)</f>
        <v>Spohr Florian</v>
      </c>
      <c r="F40" s="62" t="str">
        <f>VLOOKUP(G40,Engagement!$A$1:$F$54,5)</f>
        <v>Velo club Charollais</v>
      </c>
      <c r="G40" s="60">
        <v>27</v>
      </c>
      <c r="H40" s="63">
        <v>0.04762731481481482</v>
      </c>
    </row>
    <row r="41" spans="1:8" ht="12.75" customHeight="1">
      <c r="A41" s="60">
        <v>4</v>
      </c>
      <c r="B41" s="60" t="str">
        <f>VLOOKUP(G41,Engagement!$A$1:$F$54,6)</f>
        <v>IH</v>
      </c>
      <c r="C41" s="61" t="str">
        <f>VLOOKUP(G41,Engagement!$A$1:$F$54,2)</f>
        <v>Bonnardot Alexis</v>
      </c>
      <c r="D41" s="62" t="str">
        <f>VLOOKUP(G41,Engagement!$A$1:$F$54,3)</f>
        <v>Montceau triathlon</v>
      </c>
      <c r="E41" s="62" t="str">
        <f>VLOOKUP(G41,Engagement!$A$1:$F$54,4)</f>
        <v>Bonnardot Alexis</v>
      </c>
      <c r="F41" s="62" t="str">
        <f>VLOOKUP(G41,Engagement!$A$1:$F$54,5)</f>
        <v>Montceau Triathlon</v>
      </c>
      <c r="G41" s="60">
        <v>15</v>
      </c>
      <c r="H41" s="63">
        <v>0.05061342592592592</v>
      </c>
    </row>
    <row r="42" spans="1:8" ht="12.75" customHeight="1">
      <c r="A42" s="60">
        <v>5</v>
      </c>
      <c r="B42" s="60" t="str">
        <f>VLOOKUP(G42,Engagement!$A$1:$F$54,6)</f>
        <v>IH</v>
      </c>
      <c r="C42" s="61" t="str">
        <f>VLOOKUP(G42,Engagement!$A$1:$F$54,2)</f>
        <v>Limballe Julien</v>
      </c>
      <c r="D42" s="62" t="str">
        <f>VLOOKUP(G42,Engagement!$A$1:$F$54,3)</f>
        <v>Creusot Vélo Sport</v>
      </c>
      <c r="E42" s="62" t="str">
        <f>VLOOKUP(G42,Engagement!$A$1:$F$54,4)</f>
        <v>Limballe Julien</v>
      </c>
      <c r="F42" s="62" t="str">
        <f>VLOOKUP(G42,Engagement!$A$1:$F$54,5)</f>
        <v>Creusot Vélo Sport</v>
      </c>
      <c r="G42" s="60">
        <v>10</v>
      </c>
      <c r="H42" s="63">
        <v>0.052222222222222225</v>
      </c>
    </row>
    <row r="43" spans="1:8" ht="12.75" customHeight="1">
      <c r="A43" s="60">
        <v>6</v>
      </c>
      <c r="B43" s="60" t="str">
        <f>VLOOKUP(G43,Engagement!$A$1:$F$54,6)</f>
        <v>IH</v>
      </c>
      <c r="C43" s="61" t="str">
        <f>VLOOKUP(G43,Engagement!$A$1:$F$54,2)</f>
        <v>Poncet Sebastien</v>
      </c>
      <c r="D43" s="62" t="str">
        <f>VLOOKUP(G43,Engagement!$A$1:$F$54,3)</f>
        <v>VS Joncy</v>
      </c>
      <c r="E43" s="62" t="str">
        <f>VLOOKUP(G43,Engagement!$A$1:$F$54,4)</f>
        <v>Poncet Sebastien</v>
      </c>
      <c r="F43" s="62" t="str">
        <f>VLOOKUP(G43,Engagement!$A$1:$F$54,5)</f>
        <v>VS Joncy</v>
      </c>
      <c r="G43" s="60">
        <v>33</v>
      </c>
      <c r="H43" s="63">
        <v>0.052222222222222225</v>
      </c>
    </row>
    <row r="44" spans="1:8" ht="12.75" customHeight="1">
      <c r="A44" s="60">
        <v>7</v>
      </c>
      <c r="B44" s="60" t="str">
        <f>VLOOKUP(G44,Engagement!$A$1:$F$54,6)</f>
        <v>IH</v>
      </c>
      <c r="C44" s="61" t="str">
        <f>VLOOKUP(G44,Engagement!$A$1:$F$54,2)</f>
        <v>Gourgin Olivier</v>
      </c>
      <c r="D44" s="62" t="str">
        <f>VLOOKUP(G44,Engagement!$A$1:$F$54,3)</f>
        <v>Velo Club Charollais</v>
      </c>
      <c r="E44" s="62" t="str">
        <f>VLOOKUP(G44,Engagement!$A$1:$F$54,4)</f>
        <v>Gourgin Olivier </v>
      </c>
      <c r="F44" s="62" t="str">
        <f>VLOOKUP(G44,Engagement!$A$1:$F$54,5)</f>
        <v>Velo club Charollais</v>
      </c>
      <c r="G44" s="60">
        <v>18</v>
      </c>
      <c r="H44" s="63">
        <v>0.05486111111111111</v>
      </c>
    </row>
    <row r="45" spans="1:8" ht="12.75">
      <c r="A45" s="60">
        <v>8</v>
      </c>
      <c r="B45" s="60" t="str">
        <f>VLOOKUP(G45,Engagement!$A$1:$F$54,6)</f>
        <v>IH</v>
      </c>
      <c r="C45" s="61" t="str">
        <f>VLOOKUP(G45,Engagement!$A$1:$F$54,2)</f>
        <v>Laporte Benjamin</v>
      </c>
      <c r="D45" s="62" t="str">
        <f>VLOOKUP(G45,Engagement!$A$1:$F$54,3)</f>
        <v>Dijon Single track</v>
      </c>
      <c r="E45" s="62" t="str">
        <f>VLOOKUP(G45,Engagement!$A$1:$F$54,4)</f>
        <v>Laporte Benjamin</v>
      </c>
      <c r="F45" s="62" t="str">
        <f>VLOOKUP(G45,Engagement!$A$1:$F$54,5)</f>
        <v>Dijon Single track</v>
      </c>
      <c r="G45" s="60">
        <v>26</v>
      </c>
      <c r="H45" s="63">
        <v>0.05537037037037037</v>
      </c>
    </row>
    <row r="46" spans="1:8" ht="12.75">
      <c r="A46" s="60">
        <v>9</v>
      </c>
      <c r="B46" s="60" t="str">
        <f>VLOOKUP(G46,Engagement!$A$1:$F$54,6)</f>
        <v>IH</v>
      </c>
      <c r="C46" s="61" t="str">
        <f>VLOOKUP(G46,Engagement!$A$1:$F$54,2)</f>
        <v>Ruer Stephane</v>
      </c>
      <c r="D46" s="62" t="str">
        <f>VLOOKUP(G46,Engagement!$A$1:$F$54,3)</f>
        <v>Chalon Tri</v>
      </c>
      <c r="E46" s="62" t="str">
        <f>VLOOKUP(G46,Engagement!$A$1:$F$54,4)</f>
        <v>Ruer Stephane</v>
      </c>
      <c r="F46" s="62" t="str">
        <f>VLOOKUP(G46,Engagement!$A$1:$F$54,5)</f>
        <v>Chalon Tri</v>
      </c>
      <c r="G46" s="60">
        <v>11</v>
      </c>
      <c r="H46" s="63">
        <v>0.05665509259259259</v>
      </c>
    </row>
    <row r="47" spans="1:8" ht="12.75">
      <c r="A47" s="60">
        <v>10</v>
      </c>
      <c r="B47" s="60" t="str">
        <f>VLOOKUP(G47,Engagement!$A$1:$F$54,6)</f>
        <v>IH</v>
      </c>
      <c r="C47" s="61" t="str">
        <f>VLOOKUP(G47,Engagement!$A$1:$F$54,2)</f>
        <v>Robinson Ken</v>
      </c>
      <c r="D47" s="62" t="str">
        <f>VLOOKUP(G47,Engagement!$A$1:$F$54,3)</f>
        <v>VS Joncy</v>
      </c>
      <c r="E47" s="62" t="str">
        <f>VLOOKUP(G47,Engagement!$A$1:$F$54,4)</f>
        <v>Robinson Ken</v>
      </c>
      <c r="F47" s="62" t="str">
        <f>VLOOKUP(G47,Engagement!$A$1:$F$54,5)</f>
        <v>VS Joncy</v>
      </c>
      <c r="G47" s="60">
        <v>25</v>
      </c>
      <c r="H47" s="63">
        <v>0.0571412037037037</v>
      </c>
    </row>
    <row r="48" spans="1:8" ht="12.75">
      <c r="A48" s="60">
        <v>11</v>
      </c>
      <c r="B48" s="60" t="str">
        <f>VLOOKUP(G48,Engagement!$A$1:$F$54,6)</f>
        <v>IH</v>
      </c>
      <c r="C48" s="61" t="str">
        <f>VLOOKUP(G48,Engagement!$A$1:$F$54,2)</f>
        <v>Tayas Dimitri</v>
      </c>
      <c r="D48" s="62" t="str">
        <f>VLOOKUP(G48,Engagement!$A$1:$F$54,3)</f>
        <v>Chalon Tri</v>
      </c>
      <c r="E48" s="62" t="str">
        <f>VLOOKUP(G48,Engagement!$A$1:$F$54,4)</f>
        <v>Tayas Dimitri</v>
      </c>
      <c r="F48" s="62" t="str">
        <f>VLOOKUP(G48,Engagement!$A$1:$F$54,5)</f>
        <v>Chalon Tri</v>
      </c>
      <c r="G48" s="60">
        <v>45</v>
      </c>
      <c r="H48" s="63">
        <v>0.05755787037037037</v>
      </c>
    </row>
    <row r="49" spans="1:8" ht="12.75">
      <c r="A49" s="60">
        <v>12</v>
      </c>
      <c r="B49" s="60" t="str">
        <f>VLOOKUP(G49,Engagement!$A$1:$F$54,6)</f>
        <v>IH</v>
      </c>
      <c r="C49" s="61" t="str">
        <f>VLOOKUP(G49,Engagement!$A$1:$F$54,2)</f>
        <v>Dureuil Florian</v>
      </c>
      <c r="D49" s="62" t="str">
        <f>VLOOKUP(G49,Engagement!$A$1:$F$54,3)</f>
        <v>NL</v>
      </c>
      <c r="E49" s="62" t="str">
        <f>VLOOKUP(G49,Engagement!$A$1:$F$54,4)</f>
        <v>Dureuil Florian</v>
      </c>
      <c r="F49" s="62" t="str">
        <f>VLOOKUP(G49,Engagement!$A$1:$F$54,5)</f>
        <v>NL</v>
      </c>
      <c r="G49" s="60">
        <v>6</v>
      </c>
      <c r="H49" s="63">
        <v>0.05771990740740741</v>
      </c>
    </row>
    <row r="50" spans="1:8" ht="12.75">
      <c r="A50" s="60">
        <v>13</v>
      </c>
      <c r="B50" s="60" t="str">
        <f>VLOOKUP(G50,Engagement!$A$1:$F$54,6)</f>
        <v>IH</v>
      </c>
      <c r="C50" s="61" t="str">
        <f>VLOOKUP(G50,Engagement!$A$1:$F$54,2)</f>
        <v>Gourgin Jean Philippe</v>
      </c>
      <c r="D50" s="62" t="str">
        <f>VLOOKUP(G50,Engagement!$A$1:$F$54,3)</f>
        <v>Velo Club Charollais</v>
      </c>
      <c r="E50" s="62" t="str">
        <f>VLOOKUP(G50,Engagement!$A$1:$F$54,4)</f>
        <v>Gourgin Jean Philippe </v>
      </c>
      <c r="F50" s="62" t="str">
        <f>VLOOKUP(G50,Engagement!$A$1:$F$54,5)</f>
        <v>Velo club Charollais</v>
      </c>
      <c r="G50" s="60">
        <v>17</v>
      </c>
      <c r="H50" s="63">
        <v>0.06074074074074074</v>
      </c>
    </row>
    <row r="51" spans="1:8" ht="12.75">
      <c r="A51" s="60">
        <v>14</v>
      </c>
      <c r="B51" s="60" t="str">
        <f>VLOOKUP(G51,Engagement!$A$1:$F$54,6)</f>
        <v>IH</v>
      </c>
      <c r="C51" s="61" t="str">
        <f>VLOOKUP(G51,Engagement!$A$1:$F$54,2)</f>
        <v>Bert Fabien</v>
      </c>
      <c r="D51" s="62" t="str">
        <f>VLOOKUP(G51,Engagement!$A$1:$F$54,3)</f>
        <v>VS Joncy</v>
      </c>
      <c r="E51" s="62" t="str">
        <f>VLOOKUP(G51,Engagement!$A$1:$F$54,4)</f>
        <v>Bert Fabien</v>
      </c>
      <c r="F51" s="62" t="str">
        <f>VLOOKUP(G51,Engagement!$A$1:$F$54,5)</f>
        <v>VS Joncy</v>
      </c>
      <c r="G51" s="60">
        <v>29</v>
      </c>
      <c r="H51" s="63">
        <v>0.06195601851851852</v>
      </c>
    </row>
    <row r="52" spans="1:8" ht="12.75">
      <c r="A52" s="60">
        <v>15</v>
      </c>
      <c r="B52" s="60" t="str">
        <f>VLOOKUP(G52,Engagement!$A$1:$F$54,6)</f>
        <v>IH</v>
      </c>
      <c r="C52" s="61" t="str">
        <f>VLOOKUP(G52,Engagement!$A$1:$F$54,2)</f>
        <v>Dutartre Mathéo</v>
      </c>
      <c r="D52" s="62" t="str">
        <f>VLOOKUP(G52,Engagement!$A$1:$F$54,3)</f>
        <v>Montceau triathlon</v>
      </c>
      <c r="E52" s="62" t="str">
        <f>VLOOKUP(G52,Engagement!$A$1:$F$54,4)</f>
        <v>Dutartre Mathéo</v>
      </c>
      <c r="F52" s="62" t="str">
        <f>VLOOKUP(G52,Engagement!$A$1:$F$54,5)</f>
        <v>Montceau Triathlon</v>
      </c>
      <c r="G52" s="60">
        <v>47</v>
      </c>
      <c r="H52" s="63">
        <v>0.06216435185185185</v>
      </c>
    </row>
    <row r="53" spans="1:8" ht="12.75">
      <c r="A53" s="60">
        <v>16</v>
      </c>
      <c r="B53" s="60" t="str">
        <f>VLOOKUP(G53,Engagement!$A$1:$F$54,6)</f>
        <v>IH</v>
      </c>
      <c r="C53" s="61" t="str">
        <f>VLOOKUP(G53,Engagement!$A$1:$F$54,2)</f>
        <v>Lescure Nathan</v>
      </c>
      <c r="D53" s="62" t="str">
        <f>VLOOKUP(G53,Engagement!$A$1:$F$54,3)</f>
        <v>Chalon Tri</v>
      </c>
      <c r="E53" s="62" t="str">
        <f>VLOOKUP(G53,Engagement!$A$1:$F$54,4)</f>
        <v>Lescure Nathan</v>
      </c>
      <c r="F53" s="62" t="str">
        <f>VLOOKUP(G53,Engagement!$A$1:$F$54,5)</f>
        <v>Chalon Tri</v>
      </c>
      <c r="G53" s="60">
        <v>13</v>
      </c>
      <c r="H53" s="63">
        <v>0.06465277777777778</v>
      </c>
    </row>
    <row r="54" spans="1:8" ht="12.75">
      <c r="A54" s="30" t="s">
        <v>118</v>
      </c>
      <c r="B54" s="30"/>
      <c r="C54" s="30"/>
      <c r="D54" s="30"/>
      <c r="E54" s="30"/>
      <c r="F54" s="30"/>
      <c r="G54" s="30"/>
      <c r="H54" s="30"/>
    </row>
    <row r="55" spans="1:8" ht="12.75">
      <c r="A55" s="64">
        <v>1</v>
      </c>
      <c r="B55" s="64" t="str">
        <f>VLOOKUP(G55,Engagement!$A$1:$F$54,6)</f>
        <v>M</v>
      </c>
      <c r="C55" s="65" t="str">
        <f>VLOOKUP(G55,Engagement!$A$1:$F$54,2)</f>
        <v>Vaury Pierre</v>
      </c>
      <c r="D55" s="66" t="str">
        <f>VLOOKUP(G55,Engagement!$A$1:$F$54,3)</f>
        <v>Velo Club Montcellien</v>
      </c>
      <c r="E55" s="66" t="str">
        <f>VLOOKUP(G55,Engagement!$A$1:$F$54,4)</f>
        <v>Vaury Pierre</v>
      </c>
      <c r="F55" s="66" t="str">
        <f>VLOOKUP(G55,Engagement!$A$1:$F$54,5)</f>
        <v>Velo Club Montcellien</v>
      </c>
      <c r="G55" s="64">
        <v>22</v>
      </c>
      <c r="H55" s="67">
        <v>0.04131944444444444</v>
      </c>
    </row>
    <row r="56" spans="1:8" ht="12.75">
      <c r="A56" s="64">
        <v>2</v>
      </c>
      <c r="B56" s="64" t="str">
        <f>VLOOKUP(G56,Engagement!$A$1:$F$54,6)</f>
        <v>M</v>
      </c>
      <c r="C56" s="65" t="str">
        <f>VLOOKUP(G56,Engagement!$A$1:$F$54,2)</f>
        <v>Auvray Mattis</v>
      </c>
      <c r="D56" s="66" t="str">
        <f>VLOOKUP(G56,Engagement!$A$1:$F$54,3)</f>
        <v>VS Joncy</v>
      </c>
      <c r="E56" s="66" t="str">
        <f>VLOOKUP(G56,Engagement!$A$1:$F$54,4)</f>
        <v>Thivent Simon</v>
      </c>
      <c r="F56" s="66" t="str">
        <f>VLOOKUP(G56,Engagement!$A$1:$F$54,5)</f>
        <v>VS Joncy</v>
      </c>
      <c r="G56" s="64">
        <v>48</v>
      </c>
      <c r="H56" s="67">
        <v>0.04185185185185185</v>
      </c>
    </row>
    <row r="57" spans="1:8" ht="12.75">
      <c r="A57" s="64">
        <v>3</v>
      </c>
      <c r="B57" s="64" t="str">
        <f>VLOOKUP(G57,Engagement!$A$1:$F$54,6)</f>
        <v>M</v>
      </c>
      <c r="C57" s="65" t="str">
        <f>VLOOKUP(G57,Engagement!$A$1:$F$54,2)</f>
        <v>Grosjean Emilien</v>
      </c>
      <c r="D57" s="66" t="str">
        <f>VLOOKUP(G57,Engagement!$A$1:$F$54,3)</f>
        <v>VS Joncy</v>
      </c>
      <c r="E57" s="66" t="str">
        <f>VLOOKUP(G57,Engagement!$A$1:$F$54,4)</f>
        <v>Auvray Gaël</v>
      </c>
      <c r="F57" s="66" t="str">
        <f>VLOOKUP(G57,Engagement!$A$1:$F$54,5)</f>
        <v>Montceau Triathlon</v>
      </c>
      <c r="G57" s="64">
        <v>49</v>
      </c>
      <c r="H57" s="67">
        <v>0.043506944444444445</v>
      </c>
    </row>
    <row r="58" spans="1:8" ht="12.75">
      <c r="A58" s="64">
        <v>4</v>
      </c>
      <c r="B58" s="64" t="str">
        <f>VLOOKUP(G58,Engagement!$A$1:$F$54,6)</f>
        <v>M</v>
      </c>
      <c r="C58" s="65" t="str">
        <f>VLOOKUP(G58,Engagement!$A$1:$F$54,2)</f>
        <v>Landré Antonin</v>
      </c>
      <c r="D58" s="66" t="str">
        <f>VLOOKUP(G58,Engagement!$A$1:$F$54,3)</f>
        <v>Creusot Triathlon</v>
      </c>
      <c r="E58" s="66" t="str">
        <f>VLOOKUP(G58,Engagement!$A$1:$F$54,4)</f>
        <v>Landré Antonin</v>
      </c>
      <c r="F58" s="66" t="str">
        <f>VLOOKUP(G58,Engagement!$A$1:$F$54,5)</f>
        <v>Creusot Triathlon</v>
      </c>
      <c r="G58" s="64">
        <v>50</v>
      </c>
      <c r="H58" s="67">
        <v>0.04835648148148148</v>
      </c>
    </row>
    <row r="59" spans="1:8" ht="12.75">
      <c r="A59" s="64">
        <v>5</v>
      </c>
      <c r="B59" s="64" t="str">
        <f>VLOOKUP(G59,Engagement!$A$1:$F$54,6)</f>
        <v>M</v>
      </c>
      <c r="C59" s="65" t="str">
        <f>VLOOKUP(G59,Engagement!$A$1:$F$54,2)</f>
        <v>Ruer Alexandre</v>
      </c>
      <c r="D59" s="66" t="str">
        <f>VLOOKUP(G59,Engagement!$A$1:$F$54,3)</f>
        <v>Chalon Tri</v>
      </c>
      <c r="E59" s="66" t="str">
        <f>VLOOKUP(G59,Engagement!$A$1:$F$54,4)</f>
        <v>Ruer Alexandre</v>
      </c>
      <c r="F59" s="66" t="str">
        <f>VLOOKUP(G59,Engagement!$A$1:$F$54,5)</f>
        <v>Chalon Tri</v>
      </c>
      <c r="G59" s="64">
        <v>12</v>
      </c>
      <c r="H59" s="67">
        <v>0.050972222222222224</v>
      </c>
    </row>
    <row r="60" spans="1:8" ht="12.75">
      <c r="A60" s="64">
        <v>6</v>
      </c>
      <c r="B60" s="64" t="str">
        <f>VLOOKUP(G60,Engagement!$A$1:$F$54,6)</f>
        <v>M</v>
      </c>
      <c r="C60" s="65" t="str">
        <f>VLOOKUP(G60,Engagement!$A$1:$F$54,2)</f>
        <v>Ghesquière Tom</v>
      </c>
      <c r="D60" s="66" t="str">
        <f>VLOOKUP(G60,Engagement!$A$1:$F$54,3)</f>
        <v>Montceau triathlon</v>
      </c>
      <c r="E60" s="66" t="str">
        <f>VLOOKUP(G60,Engagement!$A$1:$F$54,4)</f>
        <v>Marmorat Alexandre</v>
      </c>
      <c r="F60" s="66" t="str">
        <f>VLOOKUP(G60,Engagement!$A$1:$F$54,5)</f>
        <v>NL</v>
      </c>
      <c r="G60" s="64">
        <v>36</v>
      </c>
      <c r="H60" s="67">
        <v>0.06471064814814814</v>
      </c>
    </row>
  </sheetData>
  <sheetProtection selectLockedCells="1" selectUnlockedCells="1"/>
  <mergeCells count="8">
    <mergeCell ref="A1:H1"/>
    <mergeCell ref="A2:H2"/>
    <mergeCell ref="A4:H4"/>
    <mergeCell ref="A6:H6"/>
    <mergeCell ref="A19:H19"/>
    <mergeCell ref="A32:H32"/>
    <mergeCell ref="A37:H37"/>
    <mergeCell ref="A54:H54"/>
  </mergeCells>
  <printOptions horizontalCentered="1"/>
  <pageMargins left="0.03958333333333333" right="0" top="0.15763888888888888" bottom="0.31527777777777777" header="0.5118055555555555" footer="0.31527777777777777"/>
  <pageSetup horizontalDpi="300" verticalDpi="300" orientation="portrait" paperSize="9" scale="80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2015-10-18T14:31:27Z</cp:lastPrinted>
  <dcterms:modified xsi:type="dcterms:W3CDTF">2015-10-19T13:26:18Z</dcterms:modified>
  <cp:category/>
  <cp:version/>
  <cp:contentType/>
  <cp:contentStatus/>
  <cp:revision>20</cp:revision>
</cp:coreProperties>
</file>